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lley\bre\BRE Global\Sustainability\2 WHOLE BUILDINGS\3 International\2 BREEAM International 2013\Tools\Mat 01\"/>
    </mc:Choice>
  </mc:AlternateContent>
  <workbookProtection workbookPassword="AABD" lockStructure="1"/>
  <bookViews>
    <workbookView xWindow="0" yWindow="0" windowWidth="17280" windowHeight="6960" tabRatio="857" firstSheet="4" activeTab="9"/>
  </bookViews>
  <sheets>
    <sheet name="Mat01 Calculator" sheetId="4" r:id="rId1"/>
    <sheet name="IMPACT_IES-VE 2013" sheetId="15" r:id="rId2"/>
    <sheet name="Lookups" sheetId="7" state="hidden" r:id="rId3"/>
    <sheet name="Green Guide" sheetId="16" r:id="rId4"/>
    <sheet name="COCON" sheetId="19" r:id="rId5"/>
    <sheet name="E-LICCO" sheetId="18" r:id="rId6"/>
    <sheet name="ELODIE" sheetId="20" r:id="rId7"/>
    <sheet name="360optimi" sheetId="21" r:id="rId8"/>
    <sheet name="MRPI Freetool MPG" sheetId="22" r:id="rId9"/>
    <sheet name="novaEQUER" sheetId="23" r:id="rId10"/>
    <sheet name="Version Control" sheetId="14" r:id="rId11"/>
  </sheets>
  <calcPr calcId="152511"/>
</workbook>
</file>

<file path=xl/calcChain.xml><?xml version="1.0" encoding="utf-8"?>
<calcChain xmlns="http://schemas.openxmlformats.org/spreadsheetml/2006/main">
  <c r="I52" i="23" l="1"/>
  <c r="G52" i="23"/>
  <c r="K51" i="23"/>
  <c r="J51" i="23"/>
  <c r="K50" i="23"/>
  <c r="AA16" i="23" s="1"/>
  <c r="J50" i="23"/>
  <c r="K49" i="23"/>
  <c r="J49" i="23"/>
  <c r="G49" i="23"/>
  <c r="K45" i="23"/>
  <c r="J45" i="23"/>
  <c r="G45" i="23"/>
  <c r="K44" i="23"/>
  <c r="J44" i="23"/>
  <c r="G44" i="23"/>
  <c r="K43" i="23"/>
  <c r="J43" i="23"/>
  <c r="G43" i="23"/>
  <c r="K42" i="23"/>
  <c r="J42" i="23"/>
  <c r="K41" i="23"/>
  <c r="G41" i="23"/>
  <c r="J41" i="23" s="1"/>
  <c r="K40" i="23"/>
  <c r="G40" i="23"/>
  <c r="J40" i="23" s="1"/>
  <c r="K39" i="23"/>
  <c r="J39" i="23"/>
  <c r="G39" i="23"/>
  <c r="T38" i="23"/>
  <c r="W38" i="23" s="1"/>
  <c r="T37" i="23"/>
  <c r="W37" i="23" s="1"/>
  <c r="E36" i="23"/>
  <c r="T35" i="23"/>
  <c r="W35" i="23" s="1"/>
  <c r="K35" i="23"/>
  <c r="AA14" i="23" s="1"/>
  <c r="G35" i="23"/>
  <c r="J35" i="23" s="1"/>
  <c r="W34" i="23"/>
  <c r="T34" i="23"/>
  <c r="K34" i="23"/>
  <c r="G34" i="23"/>
  <c r="J34" i="23" s="1"/>
  <c r="W33" i="23"/>
  <c r="T33" i="23"/>
  <c r="K33" i="23"/>
  <c r="J33" i="23"/>
  <c r="I36" i="23" s="1"/>
  <c r="G33" i="23"/>
  <c r="G36" i="23" s="1"/>
  <c r="W32" i="23"/>
  <c r="T32" i="23"/>
  <c r="T31" i="23"/>
  <c r="W31" i="23" s="1"/>
  <c r="E31" i="23"/>
  <c r="W30" i="23"/>
  <c r="T30" i="23"/>
  <c r="T29" i="23"/>
  <c r="W29" i="23" s="1"/>
  <c r="J29" i="23"/>
  <c r="G29" i="23"/>
  <c r="G28" i="23"/>
  <c r="J28" i="23" s="1"/>
  <c r="W27" i="23"/>
  <c r="T27" i="23"/>
  <c r="G27" i="23"/>
  <c r="G31" i="23" s="1"/>
  <c r="T26" i="23"/>
  <c r="W26" i="23" s="1"/>
  <c r="T25" i="23"/>
  <c r="W25" i="23" s="1"/>
  <c r="W24" i="23"/>
  <c r="T24" i="23"/>
  <c r="T23" i="23"/>
  <c r="W23" i="23" s="1"/>
  <c r="T22" i="23"/>
  <c r="W22" i="23" s="1"/>
  <c r="X22" i="23" s="1"/>
  <c r="AA23" i="23" s="1"/>
  <c r="AA21" i="23"/>
  <c r="T21" i="23"/>
  <c r="W21" i="23" s="1"/>
  <c r="X21" i="23" s="1"/>
  <c r="AA22" i="23" s="1"/>
  <c r="T20" i="23"/>
  <c r="W20" i="23" s="1"/>
  <c r="J20" i="23"/>
  <c r="G20" i="23"/>
  <c r="T19" i="23"/>
  <c r="W19" i="23" s="1"/>
  <c r="G19" i="23"/>
  <c r="J19" i="23" s="1"/>
  <c r="W18" i="23"/>
  <c r="T18" i="23"/>
  <c r="G18" i="23"/>
  <c r="J18" i="23" s="1"/>
  <c r="T17" i="23"/>
  <c r="W17" i="23" s="1"/>
  <c r="G17" i="23"/>
  <c r="J17" i="23" s="1"/>
  <c r="T16" i="23"/>
  <c r="W16" i="23" s="1"/>
  <c r="X16" i="23" s="1"/>
  <c r="AA20" i="23" s="1"/>
  <c r="G16" i="23"/>
  <c r="G25" i="23" s="1"/>
  <c r="AA15" i="23"/>
  <c r="T15" i="23"/>
  <c r="W15" i="23" s="1"/>
  <c r="T14" i="23"/>
  <c r="W14" i="23" s="1"/>
  <c r="X14" i="23" s="1"/>
  <c r="AA19" i="23" s="1"/>
  <c r="W13" i="23"/>
  <c r="T13" i="23"/>
  <c r="T12" i="23"/>
  <c r="W12" i="23" s="1"/>
  <c r="X12" i="23" s="1"/>
  <c r="AA18" i="23" s="1"/>
  <c r="J12" i="23"/>
  <c r="G12" i="23"/>
  <c r="W11" i="23"/>
  <c r="X11" i="23" s="1"/>
  <c r="AA17" i="23" s="1"/>
  <c r="T11" i="23"/>
  <c r="G11" i="23"/>
  <c r="J11" i="23" s="1"/>
  <c r="K10" i="23"/>
  <c r="AA11" i="23" s="1"/>
  <c r="G10" i="23"/>
  <c r="J10" i="23" s="1"/>
  <c r="K27" i="23" l="1"/>
  <c r="AA13" i="23" s="1"/>
  <c r="I13" i="23"/>
  <c r="I46" i="23"/>
  <c r="K16" i="23"/>
  <c r="AA12" i="23" s="1"/>
  <c r="T40" i="23"/>
  <c r="J27" i="23"/>
  <c r="I31" i="23" s="1"/>
  <c r="V40" i="23"/>
  <c r="G13" i="23"/>
  <c r="G54" i="23" s="1"/>
  <c r="G46" i="23"/>
  <c r="J16" i="23"/>
  <c r="I25" i="23" s="1"/>
  <c r="G53" i="22"/>
  <c r="K52" i="22"/>
  <c r="J52" i="22"/>
  <c r="K51" i="22"/>
  <c r="AA17" i="22" s="1"/>
  <c r="J51" i="22"/>
  <c r="I53" i="22" s="1"/>
  <c r="K50" i="22"/>
  <c r="J50" i="22"/>
  <c r="G50" i="22"/>
  <c r="K46" i="22"/>
  <c r="J46" i="22"/>
  <c r="G46" i="22"/>
  <c r="K45" i="22"/>
  <c r="J45" i="22"/>
  <c r="G45" i="22"/>
  <c r="K44" i="22"/>
  <c r="J44" i="22"/>
  <c r="G44" i="22"/>
  <c r="K43" i="22"/>
  <c r="J43" i="22"/>
  <c r="K42" i="22"/>
  <c r="J42" i="22"/>
  <c r="G42" i="22"/>
  <c r="K41" i="22"/>
  <c r="G41" i="22"/>
  <c r="J41" i="22" s="1"/>
  <c r="K40" i="22"/>
  <c r="J40" i="22"/>
  <c r="G40" i="22"/>
  <c r="W39" i="22"/>
  <c r="T39" i="22"/>
  <c r="W38" i="22"/>
  <c r="T38" i="22"/>
  <c r="E37" i="22"/>
  <c r="T36" i="22"/>
  <c r="W36" i="22" s="1"/>
  <c r="K36" i="22"/>
  <c r="J36" i="22"/>
  <c r="G36" i="22"/>
  <c r="T35" i="22"/>
  <c r="W35" i="22" s="1"/>
  <c r="K35" i="22"/>
  <c r="G35" i="22"/>
  <c r="J35" i="22" s="1"/>
  <c r="T34" i="22"/>
  <c r="W34" i="22" s="1"/>
  <c r="K34" i="22"/>
  <c r="J34" i="22"/>
  <c r="G34" i="22"/>
  <c r="G37" i="22" s="1"/>
  <c r="W33" i="22"/>
  <c r="T33" i="22"/>
  <c r="T32" i="22"/>
  <c r="W32" i="22" s="1"/>
  <c r="E32" i="22"/>
  <c r="W31" i="22"/>
  <c r="T31" i="22"/>
  <c r="T30" i="22"/>
  <c r="W30" i="22" s="1"/>
  <c r="G30" i="22"/>
  <c r="J30" i="22" s="1"/>
  <c r="G29" i="22"/>
  <c r="J29" i="22" s="1"/>
  <c r="T28" i="22"/>
  <c r="W28" i="22" s="1"/>
  <c r="G28" i="22"/>
  <c r="G32" i="22" s="1"/>
  <c r="W27" i="22"/>
  <c r="T27" i="22"/>
  <c r="T26" i="22"/>
  <c r="W26" i="22" s="1"/>
  <c r="T25" i="22"/>
  <c r="W25" i="22" s="1"/>
  <c r="T24" i="22"/>
  <c r="W24" i="22" s="1"/>
  <c r="T23" i="22"/>
  <c r="W23" i="22" s="1"/>
  <c r="X23" i="22" s="1"/>
  <c r="AA24" i="22" s="1"/>
  <c r="T22" i="22"/>
  <c r="W22" i="22" s="1"/>
  <c r="X22" i="22" s="1"/>
  <c r="AA23" i="22" s="1"/>
  <c r="W21" i="22"/>
  <c r="T21" i="22"/>
  <c r="G21" i="22"/>
  <c r="J21" i="22" s="1"/>
  <c r="T20" i="22"/>
  <c r="W20" i="22" s="1"/>
  <c r="X20" i="22" s="1"/>
  <c r="J20" i="22"/>
  <c r="G20" i="22"/>
  <c r="T19" i="22"/>
  <c r="W19" i="22" s="1"/>
  <c r="G19" i="22"/>
  <c r="J19" i="22" s="1"/>
  <c r="W18" i="22"/>
  <c r="T18" i="22"/>
  <c r="G18" i="22"/>
  <c r="J18" i="22" s="1"/>
  <c r="T17" i="22"/>
  <c r="W17" i="22" s="1"/>
  <c r="X17" i="22" s="1"/>
  <c r="AA21" i="22" s="1"/>
  <c r="G17" i="22"/>
  <c r="G26" i="22" s="1"/>
  <c r="W16" i="22"/>
  <c r="T16" i="22"/>
  <c r="W15" i="22"/>
  <c r="X15" i="22" s="1"/>
  <c r="AA20" i="22" s="1"/>
  <c r="T15" i="22"/>
  <c r="T14" i="22"/>
  <c r="W14" i="22" s="1"/>
  <c r="T13" i="22"/>
  <c r="W13" i="22" s="1"/>
  <c r="X13" i="22" s="1"/>
  <c r="AA19" i="22" s="1"/>
  <c r="G13" i="22"/>
  <c r="J13" i="22" s="1"/>
  <c r="T12" i="22"/>
  <c r="T41" i="22" s="1"/>
  <c r="G12" i="22"/>
  <c r="J12" i="22" s="1"/>
  <c r="K11" i="22"/>
  <c r="AA12" i="22" s="1"/>
  <c r="J11" i="22"/>
  <c r="G11" i="22"/>
  <c r="AA24" i="23" l="1"/>
  <c r="I54" i="23"/>
  <c r="O42" i="23" s="1"/>
  <c r="AA16" i="22"/>
  <c r="AA15" i="22"/>
  <c r="I14" i="22"/>
  <c r="I37" i="22"/>
  <c r="I47" i="22"/>
  <c r="W12" i="22"/>
  <c r="G14" i="22"/>
  <c r="G55" i="22" s="1"/>
  <c r="J28" i="22"/>
  <c r="I32" i="22" s="1"/>
  <c r="G47" i="22"/>
  <c r="J17" i="22"/>
  <c r="I26" i="22" s="1"/>
  <c r="G53" i="21"/>
  <c r="K52" i="21"/>
  <c r="J52" i="21"/>
  <c r="K51" i="21"/>
  <c r="J51" i="21"/>
  <c r="K50" i="21"/>
  <c r="J50" i="21"/>
  <c r="G50" i="21"/>
  <c r="K46" i="21"/>
  <c r="G46" i="21"/>
  <c r="J46" i="21" s="1"/>
  <c r="K45" i="21"/>
  <c r="J45" i="21"/>
  <c r="G45" i="21"/>
  <c r="K44" i="21"/>
  <c r="J44" i="21"/>
  <c r="G44" i="21"/>
  <c r="K43" i="21"/>
  <c r="J43" i="21"/>
  <c r="K42" i="21"/>
  <c r="G42" i="21"/>
  <c r="J42" i="21" s="1"/>
  <c r="K41" i="21"/>
  <c r="G41" i="21"/>
  <c r="J41" i="21" s="1"/>
  <c r="K40" i="21"/>
  <c r="AA16" i="21" s="1"/>
  <c r="J40" i="21"/>
  <c r="G40" i="21"/>
  <c r="T39" i="21"/>
  <c r="W39" i="21" s="1"/>
  <c r="T38" i="21"/>
  <c r="W38" i="21" s="1"/>
  <c r="E37" i="21"/>
  <c r="T36" i="21"/>
  <c r="W36" i="21" s="1"/>
  <c r="K36" i="21"/>
  <c r="G36" i="21"/>
  <c r="J36" i="21" s="1"/>
  <c r="T35" i="21"/>
  <c r="W35" i="21" s="1"/>
  <c r="K35" i="21"/>
  <c r="AA15" i="21" s="1"/>
  <c r="J35" i="21"/>
  <c r="G35" i="21"/>
  <c r="T34" i="21"/>
  <c r="W34" i="21" s="1"/>
  <c r="K34" i="21"/>
  <c r="G34" i="21"/>
  <c r="J34" i="21" s="1"/>
  <c r="W33" i="21"/>
  <c r="T33" i="21"/>
  <c r="T32" i="21"/>
  <c r="W32" i="21" s="1"/>
  <c r="E32" i="21"/>
  <c r="W31" i="21"/>
  <c r="T31" i="21"/>
  <c r="T30" i="21"/>
  <c r="W30" i="21" s="1"/>
  <c r="J30" i="21"/>
  <c r="G30" i="21"/>
  <c r="G29" i="21"/>
  <c r="J29" i="21" s="1"/>
  <c r="W28" i="21"/>
  <c r="T28" i="21"/>
  <c r="G28" i="21"/>
  <c r="J28" i="21" s="1"/>
  <c r="T27" i="21"/>
  <c r="W27" i="21" s="1"/>
  <c r="T26" i="21"/>
  <c r="W26" i="21" s="1"/>
  <c r="W25" i="21"/>
  <c r="T25" i="21"/>
  <c r="T24" i="21"/>
  <c r="W24" i="21" s="1"/>
  <c r="T23" i="21"/>
  <c r="W23" i="21" s="1"/>
  <c r="X23" i="21" s="1"/>
  <c r="AA24" i="21" s="1"/>
  <c r="T22" i="21"/>
  <c r="W22" i="21" s="1"/>
  <c r="X22" i="21" s="1"/>
  <c r="AA23" i="21" s="1"/>
  <c r="T21" i="21"/>
  <c r="W21" i="21" s="1"/>
  <c r="J21" i="21"/>
  <c r="G21" i="21"/>
  <c r="T20" i="21"/>
  <c r="W20" i="21" s="1"/>
  <c r="X20" i="21" s="1"/>
  <c r="AA22" i="21" s="1"/>
  <c r="J20" i="21"/>
  <c r="G20" i="21"/>
  <c r="T19" i="21"/>
  <c r="W19" i="21" s="1"/>
  <c r="G19" i="21"/>
  <c r="J19" i="21" s="1"/>
  <c r="W18" i="21"/>
  <c r="T18" i="21"/>
  <c r="G18" i="21"/>
  <c r="J18" i="21" s="1"/>
  <c r="AA17" i="21"/>
  <c r="W17" i="21"/>
  <c r="X17" i="21" s="1"/>
  <c r="AA21" i="21" s="1"/>
  <c r="T17" i="21"/>
  <c r="G17" i="21"/>
  <c r="J17" i="21" s="1"/>
  <c r="W16" i="21"/>
  <c r="T16" i="21"/>
  <c r="T15" i="21"/>
  <c r="W15" i="21" s="1"/>
  <c r="X15" i="21" s="1"/>
  <c r="AA20" i="21" s="1"/>
  <c r="T14" i="21"/>
  <c r="W14" i="21" s="1"/>
  <c r="T13" i="21"/>
  <c r="W13" i="21" s="1"/>
  <c r="X13" i="21" s="1"/>
  <c r="AA19" i="21" s="1"/>
  <c r="G13" i="21"/>
  <c r="J13" i="21" s="1"/>
  <c r="T12" i="21"/>
  <c r="W12" i="21" s="1"/>
  <c r="G12" i="21"/>
  <c r="J12" i="21" s="1"/>
  <c r="K11" i="21"/>
  <c r="AA12" i="21" s="1"/>
  <c r="G11" i="21"/>
  <c r="J11" i="21" s="1"/>
  <c r="I14" i="21" s="1"/>
  <c r="O46" i="23" l="1"/>
  <c r="O48" i="23"/>
  <c r="I55" i="22"/>
  <c r="V41" i="22"/>
  <c r="X12" i="22"/>
  <c r="AA18" i="22" s="1"/>
  <c r="K28" i="22"/>
  <c r="AA14" i="22" s="1"/>
  <c r="K17" i="22"/>
  <c r="AA13" i="22" s="1"/>
  <c r="G47" i="21"/>
  <c r="I53" i="21"/>
  <c r="I47" i="21"/>
  <c r="I26" i="21"/>
  <c r="K17" i="21"/>
  <c r="AA13" i="21" s="1"/>
  <c r="V41" i="21"/>
  <c r="X12" i="21"/>
  <c r="AA18" i="21" s="1"/>
  <c r="I32" i="21"/>
  <c r="K28" i="21"/>
  <c r="AA14" i="21" s="1"/>
  <c r="I37" i="21"/>
  <c r="G14" i="21"/>
  <c r="G26" i="21"/>
  <c r="G32" i="21"/>
  <c r="G37" i="21"/>
  <c r="T41" i="21"/>
  <c r="G52" i="20"/>
  <c r="K51" i="20"/>
  <c r="J51" i="20"/>
  <c r="K50" i="20"/>
  <c r="J50" i="20"/>
  <c r="K49" i="20"/>
  <c r="J49" i="20"/>
  <c r="I52" i="20" s="1"/>
  <c r="G49" i="20"/>
  <c r="K45" i="20"/>
  <c r="J45" i="20"/>
  <c r="G45" i="20"/>
  <c r="K44" i="20"/>
  <c r="G44" i="20"/>
  <c r="J44" i="20" s="1"/>
  <c r="K43" i="20"/>
  <c r="J43" i="20"/>
  <c r="G43" i="20"/>
  <c r="K42" i="20"/>
  <c r="J42" i="20"/>
  <c r="K41" i="20"/>
  <c r="G41" i="20"/>
  <c r="J41" i="20" s="1"/>
  <c r="K40" i="20"/>
  <c r="G40" i="20"/>
  <c r="J40" i="20" s="1"/>
  <c r="K39" i="20"/>
  <c r="J39" i="20"/>
  <c r="G39" i="20"/>
  <c r="T38" i="20"/>
  <c r="W38" i="20" s="1"/>
  <c r="W37" i="20"/>
  <c r="T37" i="20"/>
  <c r="E36" i="20"/>
  <c r="T35" i="20"/>
  <c r="W35" i="20" s="1"/>
  <c r="K35" i="20"/>
  <c r="G35" i="20"/>
  <c r="J35" i="20" s="1"/>
  <c r="W34" i="20"/>
  <c r="T34" i="20"/>
  <c r="K34" i="20"/>
  <c r="G34" i="20"/>
  <c r="J34" i="20" s="1"/>
  <c r="W33" i="20"/>
  <c r="T33" i="20"/>
  <c r="K33" i="20"/>
  <c r="AA14" i="20" s="1"/>
  <c r="J33" i="20"/>
  <c r="G33" i="20"/>
  <c r="W32" i="20"/>
  <c r="T32" i="20"/>
  <c r="W31" i="20"/>
  <c r="T31" i="20"/>
  <c r="E31" i="20"/>
  <c r="W30" i="20"/>
  <c r="T30" i="20"/>
  <c r="T29" i="20"/>
  <c r="W29" i="20" s="1"/>
  <c r="J29" i="20"/>
  <c r="G29" i="20"/>
  <c r="G28" i="20"/>
  <c r="J28" i="20" s="1"/>
  <c r="T27" i="20"/>
  <c r="W27" i="20" s="1"/>
  <c r="G27" i="20"/>
  <c r="T26" i="20"/>
  <c r="W26" i="20" s="1"/>
  <c r="T25" i="20"/>
  <c r="W25" i="20" s="1"/>
  <c r="T24" i="20"/>
  <c r="W24" i="20" s="1"/>
  <c r="T23" i="20"/>
  <c r="W23" i="20" s="1"/>
  <c r="T22" i="20"/>
  <c r="W22" i="20" s="1"/>
  <c r="X22" i="20" s="1"/>
  <c r="AA23" i="20" s="1"/>
  <c r="AA21" i="20"/>
  <c r="T21" i="20"/>
  <c r="W21" i="20" s="1"/>
  <c r="X21" i="20" s="1"/>
  <c r="AA22" i="20" s="1"/>
  <c r="W20" i="20"/>
  <c r="T20" i="20"/>
  <c r="J20" i="20"/>
  <c r="G20" i="20"/>
  <c r="W19" i="20"/>
  <c r="T19" i="20"/>
  <c r="G19" i="20"/>
  <c r="J19" i="20" s="1"/>
  <c r="W18" i="20"/>
  <c r="T18" i="20"/>
  <c r="G18" i="20"/>
  <c r="J18" i="20" s="1"/>
  <c r="W17" i="20"/>
  <c r="T17" i="20"/>
  <c r="G17" i="20"/>
  <c r="AA16" i="20"/>
  <c r="T16" i="20"/>
  <c r="W16" i="20" s="1"/>
  <c r="X16" i="20" s="1"/>
  <c r="AA20" i="20" s="1"/>
  <c r="G16" i="20"/>
  <c r="J16" i="20" s="1"/>
  <c r="T15" i="20"/>
  <c r="W15" i="20" s="1"/>
  <c r="T14" i="20"/>
  <c r="T13" i="20"/>
  <c r="W13" i="20" s="1"/>
  <c r="T12" i="20"/>
  <c r="W12" i="20" s="1"/>
  <c r="X12" i="20" s="1"/>
  <c r="AA18" i="20" s="1"/>
  <c r="G12" i="20"/>
  <c r="J12" i="20" s="1"/>
  <c r="T11" i="20"/>
  <c r="W11" i="20" s="1"/>
  <c r="G11" i="20"/>
  <c r="J11" i="20" s="1"/>
  <c r="K10" i="20"/>
  <c r="AA11" i="20" s="1"/>
  <c r="J10" i="20"/>
  <c r="G10" i="20"/>
  <c r="AA25" i="21" l="1"/>
  <c r="O49" i="21" s="1"/>
  <c r="AA25" i="22"/>
  <c r="O43" i="22"/>
  <c r="I46" i="20"/>
  <c r="T40" i="20"/>
  <c r="W14" i="20"/>
  <c r="X14" i="20" s="1"/>
  <c r="AA19" i="20" s="1"/>
  <c r="G25" i="20"/>
  <c r="G54" i="20" s="1"/>
  <c r="J17" i="20"/>
  <c r="G31" i="20"/>
  <c r="G13" i="20"/>
  <c r="J27" i="20"/>
  <c r="I31" i="20" s="1"/>
  <c r="G36" i="20"/>
  <c r="G46" i="20"/>
  <c r="AA15" i="20"/>
  <c r="I55" i="21"/>
  <c r="G55" i="21"/>
  <c r="V40" i="20"/>
  <c r="I36" i="20"/>
  <c r="I25" i="20"/>
  <c r="K16" i="20"/>
  <c r="AA12" i="20" s="1"/>
  <c r="I13" i="20"/>
  <c r="X11" i="20"/>
  <c r="AA17" i="20" s="1"/>
  <c r="K52" i="19"/>
  <c r="J52" i="19"/>
  <c r="K51" i="19"/>
  <c r="J51" i="19"/>
  <c r="I53" i="19" s="1"/>
  <c r="K50" i="19"/>
  <c r="J50" i="19"/>
  <c r="G50" i="19"/>
  <c r="G53" i="19" s="1"/>
  <c r="K46" i="19"/>
  <c r="J46" i="19"/>
  <c r="G46" i="19"/>
  <c r="K45" i="19"/>
  <c r="G45" i="19"/>
  <c r="J45" i="19" s="1"/>
  <c r="K44" i="19"/>
  <c r="J44" i="19"/>
  <c r="G44" i="19"/>
  <c r="K43" i="19"/>
  <c r="J43" i="19"/>
  <c r="K42" i="19"/>
  <c r="G42" i="19"/>
  <c r="J42" i="19" s="1"/>
  <c r="K41" i="19"/>
  <c r="G41" i="19"/>
  <c r="J41" i="19" s="1"/>
  <c r="K40" i="19"/>
  <c r="J40" i="19"/>
  <c r="G40" i="19"/>
  <c r="W39" i="19"/>
  <c r="T39" i="19"/>
  <c r="W38" i="19"/>
  <c r="T38" i="19"/>
  <c r="E37" i="19"/>
  <c r="W36" i="19"/>
  <c r="T36" i="19"/>
  <c r="K36" i="19"/>
  <c r="J36" i="19"/>
  <c r="G36" i="19"/>
  <c r="W35" i="19"/>
  <c r="T35" i="19"/>
  <c r="K35" i="19"/>
  <c r="G35" i="19"/>
  <c r="J35" i="19" s="1"/>
  <c r="W34" i="19"/>
  <c r="T34" i="19"/>
  <c r="K34" i="19"/>
  <c r="J34" i="19"/>
  <c r="I37" i="19" s="1"/>
  <c r="G34" i="19"/>
  <c r="G37" i="19" s="1"/>
  <c r="W33" i="19"/>
  <c r="T33" i="19"/>
  <c r="W32" i="19"/>
  <c r="T32" i="19"/>
  <c r="E32" i="19"/>
  <c r="W31" i="19"/>
  <c r="T31" i="19"/>
  <c r="W30" i="19"/>
  <c r="T30" i="19"/>
  <c r="G30" i="19"/>
  <c r="J30" i="19" s="1"/>
  <c r="G29" i="19"/>
  <c r="J29" i="19" s="1"/>
  <c r="W28" i="19"/>
  <c r="T28" i="19"/>
  <c r="J28" i="19"/>
  <c r="I32" i="19" s="1"/>
  <c r="G28" i="19"/>
  <c r="G32" i="19" s="1"/>
  <c r="W27" i="19"/>
  <c r="T27" i="19"/>
  <c r="W26" i="19"/>
  <c r="T26" i="19"/>
  <c r="W25" i="19"/>
  <c r="T25" i="19"/>
  <c r="W24" i="19"/>
  <c r="T24" i="19"/>
  <c r="W23" i="19"/>
  <c r="X23" i="19" s="1"/>
  <c r="AA24" i="19" s="1"/>
  <c r="T23" i="19"/>
  <c r="T22" i="19"/>
  <c r="W22" i="19" s="1"/>
  <c r="X22" i="19" s="1"/>
  <c r="AA23" i="19" s="1"/>
  <c r="W21" i="19"/>
  <c r="T21" i="19"/>
  <c r="G21" i="19"/>
  <c r="J21" i="19" s="1"/>
  <c r="T20" i="19"/>
  <c r="W20" i="19" s="1"/>
  <c r="X20" i="19" s="1"/>
  <c r="G20" i="19"/>
  <c r="J20" i="19" s="1"/>
  <c r="T19" i="19"/>
  <c r="W19" i="19" s="1"/>
  <c r="G19" i="19"/>
  <c r="J19" i="19" s="1"/>
  <c r="W18" i="19"/>
  <c r="T18" i="19"/>
  <c r="G18" i="19"/>
  <c r="J18" i="19" s="1"/>
  <c r="AA17" i="19"/>
  <c r="W17" i="19"/>
  <c r="X17" i="19" s="1"/>
  <c r="AA21" i="19" s="1"/>
  <c r="T17" i="19"/>
  <c r="G17" i="19"/>
  <c r="G26" i="19" s="1"/>
  <c r="T16" i="19"/>
  <c r="W16" i="19" s="1"/>
  <c r="AA15" i="19"/>
  <c r="W15" i="19"/>
  <c r="X15" i="19" s="1"/>
  <c r="AA20" i="19" s="1"/>
  <c r="T15" i="19"/>
  <c r="T14" i="19"/>
  <c r="W14" i="19" s="1"/>
  <c r="T13" i="19"/>
  <c r="W13" i="19" s="1"/>
  <c r="X13" i="19" s="1"/>
  <c r="AA19" i="19" s="1"/>
  <c r="G13" i="19"/>
  <c r="J13" i="19" s="1"/>
  <c r="T12" i="19"/>
  <c r="G12" i="19"/>
  <c r="J12" i="19" s="1"/>
  <c r="K11" i="19"/>
  <c r="AA12" i="19" s="1"/>
  <c r="J11" i="19"/>
  <c r="I14" i="19" s="1"/>
  <c r="G11" i="19"/>
  <c r="O49" i="22" l="1"/>
  <c r="O47" i="22"/>
  <c r="I47" i="19"/>
  <c r="K28" i="19"/>
  <c r="AA14" i="19" s="1"/>
  <c r="K27" i="20"/>
  <c r="AA13" i="20" s="1"/>
  <c r="O43" i="21"/>
  <c r="O47" i="21" s="1"/>
  <c r="T41" i="19"/>
  <c r="AA16" i="19"/>
  <c r="I54" i="20"/>
  <c r="O42" i="20" s="1"/>
  <c r="AA24" i="20"/>
  <c r="O48" i="20" s="1"/>
  <c r="G14" i="19"/>
  <c r="G47" i="19"/>
  <c r="W12" i="19"/>
  <c r="J17" i="19"/>
  <c r="G55" i="19" l="1"/>
  <c r="O46" i="20"/>
  <c r="I26" i="19"/>
  <c r="I55" i="19" s="1"/>
  <c r="K17" i="19"/>
  <c r="AA13" i="19" s="1"/>
  <c r="V41" i="19"/>
  <c r="X12" i="19"/>
  <c r="AA18" i="19" s="1"/>
  <c r="AA25" i="19" l="1"/>
  <c r="O43" i="19"/>
  <c r="O49" i="19" l="1"/>
  <c r="O47" i="19"/>
  <c r="K52" i="18" l="1"/>
  <c r="J52" i="18"/>
  <c r="K51" i="18"/>
  <c r="J51" i="18"/>
  <c r="K50" i="18"/>
  <c r="J50" i="18"/>
  <c r="G50" i="18"/>
  <c r="G53" i="18" s="1"/>
  <c r="K46" i="18"/>
  <c r="J46" i="18"/>
  <c r="G46" i="18"/>
  <c r="K45" i="18"/>
  <c r="J45" i="18"/>
  <c r="G45" i="18"/>
  <c r="K44" i="18"/>
  <c r="J44" i="18"/>
  <c r="G44" i="18"/>
  <c r="K43" i="18"/>
  <c r="J43" i="18"/>
  <c r="K42" i="18"/>
  <c r="G42" i="18"/>
  <c r="J42" i="18" s="1"/>
  <c r="K41" i="18"/>
  <c r="G41" i="18"/>
  <c r="J41" i="18" s="1"/>
  <c r="K40" i="18"/>
  <c r="J40" i="18"/>
  <c r="I47" i="18" s="1"/>
  <c r="G40" i="18"/>
  <c r="T39" i="18"/>
  <c r="W39" i="18" s="1"/>
  <c r="T38" i="18"/>
  <c r="W38" i="18" s="1"/>
  <c r="E37" i="18"/>
  <c r="T36" i="18"/>
  <c r="W36" i="18" s="1"/>
  <c r="K36" i="18"/>
  <c r="G36" i="18"/>
  <c r="J36" i="18" s="1"/>
  <c r="T35" i="18"/>
  <c r="W35" i="18" s="1"/>
  <c r="K35" i="18"/>
  <c r="J35" i="18"/>
  <c r="G35" i="18"/>
  <c r="W34" i="18"/>
  <c r="T34" i="18"/>
  <c r="K34" i="18"/>
  <c r="AA15" i="18" s="1"/>
  <c r="G34" i="18"/>
  <c r="J34" i="18" s="1"/>
  <c r="W33" i="18"/>
  <c r="T33" i="18"/>
  <c r="W32" i="18"/>
  <c r="T32" i="18"/>
  <c r="E32" i="18"/>
  <c r="W31" i="18"/>
  <c r="T31" i="18"/>
  <c r="W30" i="18"/>
  <c r="T30" i="18"/>
  <c r="G30" i="18"/>
  <c r="J30" i="18" s="1"/>
  <c r="J29" i="18"/>
  <c r="G29" i="18"/>
  <c r="T28" i="18"/>
  <c r="W28" i="18" s="1"/>
  <c r="G28" i="18"/>
  <c r="J28" i="18" s="1"/>
  <c r="W27" i="18"/>
  <c r="T27" i="18"/>
  <c r="W26" i="18"/>
  <c r="T26" i="18"/>
  <c r="W25" i="18"/>
  <c r="T25" i="18"/>
  <c r="W24" i="18"/>
  <c r="T24" i="18"/>
  <c r="T23" i="18"/>
  <c r="W23" i="18" s="1"/>
  <c r="X23" i="18" s="1"/>
  <c r="AA24" i="18" s="1"/>
  <c r="T22" i="18"/>
  <c r="W22" i="18" s="1"/>
  <c r="X22" i="18" s="1"/>
  <c r="AA23" i="18" s="1"/>
  <c r="T21" i="18"/>
  <c r="W21" i="18" s="1"/>
  <c r="G21" i="18"/>
  <c r="J21" i="18" s="1"/>
  <c r="T20" i="18"/>
  <c r="W20" i="18" s="1"/>
  <c r="X20" i="18" s="1"/>
  <c r="G20" i="18"/>
  <c r="J20" i="18" s="1"/>
  <c r="T19" i="18"/>
  <c r="W19" i="18" s="1"/>
  <c r="G19" i="18"/>
  <c r="J19" i="18" s="1"/>
  <c r="T18" i="18"/>
  <c r="W18" i="18" s="1"/>
  <c r="G18" i="18"/>
  <c r="J18" i="18" s="1"/>
  <c r="T17" i="18"/>
  <c r="W17" i="18" s="1"/>
  <c r="X17" i="18" s="1"/>
  <c r="AA21" i="18" s="1"/>
  <c r="J17" i="18"/>
  <c r="G17" i="18"/>
  <c r="AA16" i="18"/>
  <c r="W16" i="18"/>
  <c r="T16" i="18"/>
  <c r="T15" i="18"/>
  <c r="W15" i="18" s="1"/>
  <c r="X15" i="18" s="1"/>
  <c r="AA20" i="18" s="1"/>
  <c r="W14" i="18"/>
  <c r="T14" i="18"/>
  <c r="T13" i="18"/>
  <c r="W13" i="18" s="1"/>
  <c r="X13" i="18" s="1"/>
  <c r="AA19" i="18" s="1"/>
  <c r="J13" i="18"/>
  <c r="G13" i="18"/>
  <c r="T12" i="18"/>
  <c r="J12" i="18"/>
  <c r="G12" i="18"/>
  <c r="K11" i="18"/>
  <c r="AA12" i="18" s="1"/>
  <c r="G11" i="18"/>
  <c r="G14" i="18" l="1"/>
  <c r="T41" i="18"/>
  <c r="G26" i="18"/>
  <c r="I53" i="18"/>
  <c r="I37" i="18"/>
  <c r="G47" i="18"/>
  <c r="AA17" i="18"/>
  <c r="W12" i="18"/>
  <c r="V41" i="18" s="1"/>
  <c r="I26" i="18"/>
  <c r="I32" i="18"/>
  <c r="K28" i="18"/>
  <c r="AA14" i="18" s="1"/>
  <c r="G32" i="18"/>
  <c r="G37" i="18"/>
  <c r="J11" i="18"/>
  <c r="I14" i="18" s="1"/>
  <c r="K17" i="18"/>
  <c r="AA13" i="18" s="1"/>
  <c r="K52" i="16"/>
  <c r="J52" i="16"/>
  <c r="K51" i="16"/>
  <c r="J51" i="16"/>
  <c r="K50" i="16"/>
  <c r="J50" i="16"/>
  <c r="G50" i="16"/>
  <c r="G53" i="16" s="1"/>
  <c r="K46" i="16"/>
  <c r="J46" i="16"/>
  <c r="G46" i="16"/>
  <c r="K45" i="16"/>
  <c r="J45" i="16"/>
  <c r="G45" i="16"/>
  <c r="K44" i="16"/>
  <c r="J44" i="16"/>
  <c r="G44" i="16"/>
  <c r="K43" i="16"/>
  <c r="J43" i="16"/>
  <c r="K42" i="16"/>
  <c r="J42" i="16"/>
  <c r="G42" i="16"/>
  <c r="K41" i="16"/>
  <c r="G41" i="16"/>
  <c r="J41" i="16" s="1"/>
  <c r="K40" i="16"/>
  <c r="J40" i="16"/>
  <c r="G40" i="16"/>
  <c r="W39" i="16"/>
  <c r="T39" i="16"/>
  <c r="T38" i="16"/>
  <c r="W38" i="16" s="1"/>
  <c r="E37" i="16"/>
  <c r="W36" i="16"/>
  <c r="T36" i="16"/>
  <c r="K36" i="16"/>
  <c r="J36" i="16"/>
  <c r="G36" i="16"/>
  <c r="W35" i="16"/>
  <c r="T35" i="16"/>
  <c r="K35" i="16"/>
  <c r="J35" i="16"/>
  <c r="G35" i="16"/>
  <c r="W34" i="16"/>
  <c r="T34" i="16"/>
  <c r="K34" i="16"/>
  <c r="G34" i="16"/>
  <c r="G37" i="16" s="1"/>
  <c r="W33" i="16"/>
  <c r="T33" i="16"/>
  <c r="W32" i="16"/>
  <c r="T32" i="16"/>
  <c r="E32" i="16"/>
  <c r="W31" i="16"/>
  <c r="T31" i="16"/>
  <c r="W30" i="16"/>
  <c r="T30" i="16"/>
  <c r="J30" i="16"/>
  <c r="G30" i="16"/>
  <c r="J29" i="16"/>
  <c r="G29" i="16"/>
  <c r="W28" i="16"/>
  <c r="T28" i="16"/>
  <c r="G28" i="16"/>
  <c r="G32" i="16" s="1"/>
  <c r="W27" i="16"/>
  <c r="T27" i="16"/>
  <c r="W26" i="16"/>
  <c r="T26" i="16"/>
  <c r="W25" i="16"/>
  <c r="T25" i="16"/>
  <c r="W24" i="16"/>
  <c r="T24" i="16"/>
  <c r="W23" i="16"/>
  <c r="X23" i="16" s="1"/>
  <c r="AA24" i="16" s="1"/>
  <c r="T23" i="16"/>
  <c r="T22" i="16"/>
  <c r="W22" i="16" s="1"/>
  <c r="X22" i="16" s="1"/>
  <c r="AA23" i="16" s="1"/>
  <c r="W21" i="16"/>
  <c r="T21" i="16"/>
  <c r="J21" i="16"/>
  <c r="G21" i="16"/>
  <c r="W20" i="16"/>
  <c r="X20" i="16" s="1"/>
  <c r="T20" i="16"/>
  <c r="J20" i="16"/>
  <c r="G20" i="16"/>
  <c r="W19" i="16"/>
  <c r="T19" i="16"/>
  <c r="G19" i="16"/>
  <c r="J19" i="16" s="1"/>
  <c r="W18" i="16"/>
  <c r="T18" i="16"/>
  <c r="J18" i="16"/>
  <c r="G18" i="16"/>
  <c r="W17" i="16"/>
  <c r="X17" i="16" s="1"/>
  <c r="AA21" i="16" s="1"/>
  <c r="T17" i="16"/>
  <c r="J17" i="16"/>
  <c r="G17" i="16"/>
  <c r="G26" i="16" s="1"/>
  <c r="W16" i="16"/>
  <c r="T16" i="16"/>
  <c r="T15" i="16"/>
  <c r="W15" i="16" s="1"/>
  <c r="X15" i="16" s="1"/>
  <c r="AA20" i="16" s="1"/>
  <c r="W14" i="16"/>
  <c r="T14" i="16"/>
  <c r="W13" i="16"/>
  <c r="X13" i="16" s="1"/>
  <c r="AA19" i="16" s="1"/>
  <c r="T13" i="16"/>
  <c r="G13" i="16"/>
  <c r="J13" i="16" s="1"/>
  <c r="W12" i="16"/>
  <c r="T12" i="16"/>
  <c r="G12" i="16"/>
  <c r="G14" i="16" s="1"/>
  <c r="K11" i="16"/>
  <c r="AA12" i="16" s="1"/>
  <c r="J11" i="16"/>
  <c r="G11" i="16"/>
  <c r="K52" i="15"/>
  <c r="J52" i="15"/>
  <c r="K51" i="15"/>
  <c r="J51" i="15"/>
  <c r="K50" i="15"/>
  <c r="J50" i="15"/>
  <c r="G50" i="15"/>
  <c r="G53" i="15" s="1"/>
  <c r="K46" i="15"/>
  <c r="J46" i="15"/>
  <c r="G46" i="15"/>
  <c r="K45" i="15"/>
  <c r="G45" i="15"/>
  <c r="J45" i="15" s="1"/>
  <c r="K44" i="15"/>
  <c r="J44" i="15"/>
  <c r="G44" i="15"/>
  <c r="K43" i="15"/>
  <c r="J43" i="15"/>
  <c r="K42" i="15"/>
  <c r="G42" i="15"/>
  <c r="J42" i="15" s="1"/>
  <c r="K41" i="15"/>
  <c r="AA16" i="15" s="1"/>
  <c r="J41" i="15"/>
  <c r="G41" i="15"/>
  <c r="K40" i="15"/>
  <c r="J40" i="15"/>
  <c r="G40" i="15"/>
  <c r="T39" i="15"/>
  <c r="W39" i="15" s="1"/>
  <c r="W38" i="15"/>
  <c r="T38" i="15"/>
  <c r="E37" i="15"/>
  <c r="W36" i="15"/>
  <c r="T36" i="15"/>
  <c r="K36" i="15"/>
  <c r="G36" i="15"/>
  <c r="J36" i="15" s="1"/>
  <c r="W35" i="15"/>
  <c r="T35" i="15"/>
  <c r="K35" i="15"/>
  <c r="J35" i="15"/>
  <c r="G35" i="15"/>
  <c r="W34" i="15"/>
  <c r="T34" i="15"/>
  <c r="K34" i="15"/>
  <c r="J34" i="15"/>
  <c r="G34" i="15"/>
  <c r="W33" i="15"/>
  <c r="T33" i="15"/>
  <c r="W32" i="15"/>
  <c r="T32" i="15"/>
  <c r="E32" i="15"/>
  <c r="W31" i="15"/>
  <c r="T31" i="15"/>
  <c r="W30" i="15"/>
  <c r="T30" i="15"/>
  <c r="G30" i="15"/>
  <c r="J30" i="15" s="1"/>
  <c r="J29" i="15"/>
  <c r="G29" i="15"/>
  <c r="T28" i="15"/>
  <c r="W28" i="15" s="1"/>
  <c r="J28" i="15"/>
  <c r="G28" i="15"/>
  <c r="T27" i="15"/>
  <c r="W27" i="15" s="1"/>
  <c r="W26" i="15"/>
  <c r="T26" i="15"/>
  <c r="W25" i="15"/>
  <c r="T25" i="15"/>
  <c r="W24" i="15"/>
  <c r="T24" i="15"/>
  <c r="T23" i="15"/>
  <c r="W23" i="15" s="1"/>
  <c r="X23" i="15" s="1"/>
  <c r="AA24" i="15" s="1"/>
  <c r="W22" i="15"/>
  <c r="X22" i="15" s="1"/>
  <c r="AA23" i="15" s="1"/>
  <c r="T22" i="15"/>
  <c r="T21" i="15"/>
  <c r="W21" i="15" s="1"/>
  <c r="J21" i="15"/>
  <c r="G21" i="15"/>
  <c r="T20" i="15"/>
  <c r="W20" i="15" s="1"/>
  <c r="X20" i="15" s="1"/>
  <c r="AA22" i="15" s="1"/>
  <c r="J20" i="15"/>
  <c r="G20" i="15"/>
  <c r="T19" i="15"/>
  <c r="W19" i="15" s="1"/>
  <c r="J19" i="15"/>
  <c r="G19" i="15"/>
  <c r="T18" i="15"/>
  <c r="W18" i="15" s="1"/>
  <c r="J18" i="15"/>
  <c r="G18" i="15"/>
  <c r="T17" i="15"/>
  <c r="W17" i="15" s="1"/>
  <c r="X17" i="15" s="1"/>
  <c r="AA21" i="15" s="1"/>
  <c r="J17" i="15"/>
  <c r="G17" i="15"/>
  <c r="G26" i="15" s="1"/>
  <c r="W16" i="15"/>
  <c r="T16" i="15"/>
  <c r="T15" i="15"/>
  <c r="W15" i="15" s="1"/>
  <c r="X15" i="15" s="1"/>
  <c r="AA20" i="15" s="1"/>
  <c r="W14" i="15"/>
  <c r="T14" i="15"/>
  <c r="T13" i="15"/>
  <c r="W13" i="15" s="1"/>
  <c r="X13" i="15" s="1"/>
  <c r="AA19" i="15" s="1"/>
  <c r="J13" i="15"/>
  <c r="G13" i="15"/>
  <c r="T12" i="15"/>
  <c r="J12" i="15"/>
  <c r="G12" i="15"/>
  <c r="K11" i="15"/>
  <c r="AA12" i="15" s="1"/>
  <c r="G11" i="15"/>
  <c r="J11" i="15" s="1"/>
  <c r="G14" i="15" l="1"/>
  <c r="I32" i="15"/>
  <c r="G37" i="15"/>
  <c r="G47" i="15"/>
  <c r="AA17" i="15"/>
  <c r="T41" i="16"/>
  <c r="G55" i="18"/>
  <c r="I26" i="16"/>
  <c r="J28" i="16"/>
  <c r="I32" i="16" s="1"/>
  <c r="AA15" i="16"/>
  <c r="G47" i="16"/>
  <c r="T41" i="15"/>
  <c r="W12" i="15"/>
  <c r="X12" i="15" s="1"/>
  <c r="AA18" i="15" s="1"/>
  <c r="G32" i="15"/>
  <c r="AA15" i="15"/>
  <c r="J12" i="16"/>
  <c r="I14" i="16" s="1"/>
  <c r="J34" i="16"/>
  <c r="I53" i="16"/>
  <c r="X12" i="18"/>
  <c r="AA18" i="18" s="1"/>
  <c r="AA25" i="18" s="1"/>
  <c r="O49" i="18" s="1"/>
  <c r="I55" i="18"/>
  <c r="O43" i="18" s="1"/>
  <c r="V41" i="16"/>
  <c r="X12" i="16"/>
  <c r="AA18" i="16" s="1"/>
  <c r="AA17" i="16"/>
  <c r="AA16" i="16"/>
  <c r="I47" i="16"/>
  <c r="I37" i="16"/>
  <c r="K28" i="16"/>
  <c r="AA14" i="16" s="1"/>
  <c r="K17" i="16"/>
  <c r="AA13" i="16" s="1"/>
  <c r="I53" i="15"/>
  <c r="I47" i="15"/>
  <c r="I37" i="15"/>
  <c r="I26" i="15"/>
  <c r="I14" i="15"/>
  <c r="G55" i="16"/>
  <c r="V41" i="15"/>
  <c r="K17" i="15"/>
  <c r="AA13" i="15" s="1"/>
  <c r="K28" i="15"/>
  <c r="AA14" i="15" s="1"/>
  <c r="G55" i="15" l="1"/>
  <c r="O47" i="18"/>
  <c r="I55" i="16"/>
  <c r="O43" i="16" s="1"/>
  <c r="AA25" i="16"/>
  <c r="AA25" i="15"/>
  <c r="I55" i="15"/>
  <c r="O43" i="15" s="1"/>
  <c r="O47" i="16" l="1"/>
  <c r="O49" i="16"/>
  <c r="O47" i="15"/>
  <c r="O49" i="15"/>
  <c r="K47" i="4"/>
  <c r="K48" i="4"/>
  <c r="K46" i="4"/>
  <c r="K36" i="4"/>
  <c r="K40" i="4"/>
  <c r="K41" i="4"/>
  <c r="K42" i="4"/>
  <c r="K39" i="4"/>
  <c r="K38" i="4"/>
  <c r="K37" i="4"/>
  <c r="K32" i="4"/>
  <c r="K31" i="4"/>
  <c r="K30" i="4"/>
  <c r="AA13" i="4" l="1"/>
  <c r="AA12" i="4"/>
  <c r="AA11" i="4"/>
  <c r="K7" i="4"/>
  <c r="AA8" i="4" s="1"/>
  <c r="J16" i="4" l="1"/>
  <c r="G16" i="4" l="1"/>
  <c r="D8" i="7" l="1"/>
  <c r="D7" i="7"/>
  <c r="D6" i="7"/>
  <c r="D5" i="7"/>
  <c r="D4" i="7"/>
  <c r="D3" i="7"/>
  <c r="J48" i="4"/>
  <c r="J47" i="4"/>
  <c r="G46" i="4"/>
  <c r="G42" i="4"/>
  <c r="J42" i="4" s="1"/>
  <c r="G41" i="4"/>
  <c r="J41" i="4"/>
  <c r="G40" i="4"/>
  <c r="J40" i="4"/>
  <c r="J39" i="4"/>
  <c r="G38" i="4"/>
  <c r="J38" i="4" s="1"/>
  <c r="G37" i="4"/>
  <c r="J37" i="4" s="1"/>
  <c r="G36" i="4"/>
  <c r="T35" i="4"/>
  <c r="W35" i="4" s="1"/>
  <c r="T34" i="4"/>
  <c r="W34" i="4" s="1"/>
  <c r="E33" i="4"/>
  <c r="T32" i="4"/>
  <c r="W32" i="4" s="1"/>
  <c r="G32" i="4"/>
  <c r="J32" i="4"/>
  <c r="T31" i="4"/>
  <c r="W31" i="4" s="1"/>
  <c r="G31" i="4"/>
  <c r="J31" i="4"/>
  <c r="T30" i="4"/>
  <c r="W30" i="4" s="1"/>
  <c r="G30" i="4"/>
  <c r="T29" i="4"/>
  <c r="W29" i="4" s="1"/>
  <c r="T28" i="4"/>
  <c r="W28" i="4" s="1"/>
  <c r="T27" i="4"/>
  <c r="W27" i="4" s="1"/>
  <c r="E28" i="4"/>
  <c r="T26" i="4"/>
  <c r="W26" i="4" s="1"/>
  <c r="G26" i="4"/>
  <c r="J26" i="4" s="1"/>
  <c r="G25" i="4"/>
  <c r="J25" i="4" s="1"/>
  <c r="T24" i="4"/>
  <c r="W24" i="4" s="1"/>
  <c r="G24" i="4"/>
  <c r="T23" i="4"/>
  <c r="W23" i="4" s="1"/>
  <c r="T22" i="4"/>
  <c r="W22" i="4" s="1"/>
  <c r="W21" i="4"/>
  <c r="T21" i="4"/>
  <c r="T20" i="4"/>
  <c r="W20" i="4" s="1"/>
  <c r="T19" i="4"/>
  <c r="W19" i="4" s="1"/>
  <c r="X19" i="4" s="1"/>
  <c r="AA20" i="4" s="1"/>
  <c r="T18" i="4"/>
  <c r="W18" i="4" s="1"/>
  <c r="X18" i="4" s="1"/>
  <c r="AA19" i="4" s="1"/>
  <c r="T17" i="4"/>
  <c r="W17" i="4" s="1"/>
  <c r="G17" i="4"/>
  <c r="J17" i="4" s="1"/>
  <c r="T16" i="4"/>
  <c r="W16" i="4" s="1"/>
  <c r="AA18" i="4" s="1"/>
  <c r="G15" i="4"/>
  <c r="J15" i="4"/>
  <c r="T15" i="4"/>
  <c r="W15" i="4"/>
  <c r="G14" i="4"/>
  <c r="J14" i="4"/>
  <c r="T14" i="4"/>
  <c r="W14" i="4"/>
  <c r="G13" i="4"/>
  <c r="T13" i="4"/>
  <c r="W13" i="4"/>
  <c r="X13" i="4" s="1"/>
  <c r="AA17" i="4" s="1"/>
  <c r="T12" i="4"/>
  <c r="W12" i="4"/>
  <c r="T11" i="4"/>
  <c r="W11" i="4"/>
  <c r="X11" i="4" s="1"/>
  <c r="AA16" i="4" s="1"/>
  <c r="T10" i="4"/>
  <c r="W10" i="4"/>
  <c r="T9" i="4"/>
  <c r="W9" i="4" s="1"/>
  <c r="X9" i="4" s="1"/>
  <c r="AA15" i="4" s="1"/>
  <c r="G9" i="4"/>
  <c r="J9" i="4" s="1"/>
  <c r="T8" i="4"/>
  <c r="G8" i="4"/>
  <c r="J8" i="4" s="1"/>
  <c r="G7" i="4"/>
  <c r="J7" i="4"/>
  <c r="W8" i="4"/>
  <c r="X8" i="4" s="1"/>
  <c r="AA14" i="4" s="1"/>
  <c r="J13" i="4"/>
  <c r="J24" i="4"/>
  <c r="J30" i="4"/>
  <c r="J36" i="4"/>
  <c r="J46" i="4"/>
  <c r="K13" i="4" l="1"/>
  <c r="AA9" i="4" s="1"/>
  <c r="K24" i="4"/>
  <c r="AA10" i="4" s="1"/>
  <c r="G22" i="4"/>
  <c r="G28" i="4"/>
  <c r="G33" i="4"/>
  <c r="G49" i="4"/>
  <c r="G10" i="4"/>
  <c r="G43" i="4"/>
  <c r="T37" i="4"/>
  <c r="I10" i="4"/>
  <c r="I49" i="4"/>
  <c r="V37" i="4"/>
  <c r="I43" i="4"/>
  <c r="I33" i="4"/>
  <c r="I28" i="4"/>
  <c r="I22" i="4"/>
  <c r="AA21" i="4" l="1"/>
  <c r="O45" i="4" s="1"/>
  <c r="I51" i="4"/>
  <c r="G51" i="4" l="1"/>
  <c r="O39" i="4" s="1"/>
  <c r="O43" i="4" s="1"/>
</calcChain>
</file>

<file path=xl/comments1.xml><?xml version="1.0" encoding="utf-8"?>
<comments xmlns="http://schemas.openxmlformats.org/spreadsheetml/2006/main">
  <authors>
    <author>Glen Watts</author>
  </authors>
  <commentList>
    <comment ref="C48" authorId="0" shapeId="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2.xml><?xml version="1.0" encoding="utf-8"?>
<comments xmlns="http://schemas.openxmlformats.org/spreadsheetml/2006/main">
  <authors>
    <author>Glen Watts</author>
  </authors>
  <commentList>
    <comment ref="C52" authorId="0" shapeId="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3.xml><?xml version="1.0" encoding="utf-8"?>
<comments xmlns="http://schemas.openxmlformats.org/spreadsheetml/2006/main">
  <authors>
    <author>Glen Watts</author>
  </authors>
  <commentList>
    <comment ref="V20" authorId="0" shapeId="0">
      <text>
        <r>
          <rPr>
            <sz val="12"/>
            <color indexed="81"/>
            <rFont val="Calibri"/>
            <family val="2"/>
            <scheme val="minor"/>
          </rPr>
          <t>The Green Guide can assess ground floors for residential buildings only</t>
        </r>
      </text>
    </comment>
    <comment ref="C52" authorId="0" shapeId="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4.xml><?xml version="1.0" encoding="utf-8"?>
<comments xmlns="http://schemas.openxmlformats.org/spreadsheetml/2006/main">
  <authors>
    <author>Glen Watts</author>
  </authors>
  <commentList>
    <comment ref="C51" authorId="0" shapeId="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5.xml><?xml version="1.0" encoding="utf-8"?>
<comments xmlns="http://schemas.openxmlformats.org/spreadsheetml/2006/main">
  <authors>
    <author>IT Services</author>
    <author>Glen Watts</author>
  </authors>
  <commentList>
    <comment ref="I35" authorId="0" shapeId="0">
      <text>
        <r>
          <rPr>
            <sz val="12"/>
            <color indexed="81"/>
            <rFont val="Tahoma"/>
            <family val="2"/>
          </rPr>
          <t>For v2.2 (2010) and 3.1 (2014) only.
Not for 1996 version.</t>
        </r>
      </text>
    </comment>
    <comment ref="C51" authorId="1" shapeId="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sharedStrings.xml><?xml version="1.0" encoding="utf-8"?>
<sst xmlns="http://schemas.openxmlformats.org/spreadsheetml/2006/main" count="1926" uniqueCount="166">
  <si>
    <t>Elemental level</t>
  </si>
  <si>
    <t>Embodied carbon (CO2e)</t>
  </si>
  <si>
    <t>Sum:-</t>
  </si>
  <si>
    <t>Score:-</t>
  </si>
  <si>
    <t>Cradle to Gate total</t>
  </si>
  <si>
    <t>Cradle to Grave total</t>
  </si>
  <si>
    <t>Foundations (including excavation)</t>
  </si>
  <si>
    <t>Basements/retaining walls (including excavation)</t>
  </si>
  <si>
    <t>Roof (including coverings)</t>
  </si>
  <si>
    <t>External windows and rooflights</t>
  </si>
  <si>
    <t>Internal walls and partitions</t>
  </si>
  <si>
    <t>Internal doors</t>
  </si>
  <si>
    <t>Internal windows</t>
  </si>
  <si>
    <t>Internal wall finishes</t>
  </si>
  <si>
    <t>Internal floor finishes (incl. access floors)</t>
  </si>
  <si>
    <t>Internal ceiling finishes (incl. suspended/access ceilings)</t>
  </si>
  <si>
    <t>Sanitary Installations</t>
  </si>
  <si>
    <t>Electrical Installations</t>
  </si>
  <si>
    <t>Lift and Conveyor Installations / Systems</t>
  </si>
  <si>
    <t xml:space="preserve">Fire and Lightning Protection </t>
  </si>
  <si>
    <t>Communication, Security and Control Systems</t>
  </si>
  <si>
    <t>M</t>
  </si>
  <si>
    <t>Structural frame (vertical)</t>
  </si>
  <si>
    <t>External walls (envelope, structure and finishes)</t>
  </si>
  <si>
    <t>Fabric:-</t>
  </si>
  <si>
    <t>Building Services:-</t>
  </si>
  <si>
    <t>Water and waste installations</t>
  </si>
  <si>
    <t>Verified/peer reviewed LCA data</t>
  </si>
  <si>
    <t>Heat Source, Space Heating, Air Conditioning, Ventilation</t>
  </si>
  <si>
    <t>Weight</t>
  </si>
  <si>
    <t>Hard Landscaping, Roads, Paths and Pavings</t>
  </si>
  <si>
    <t>Hard Landscaping, Fencing, Railings and Walls</t>
  </si>
  <si>
    <t>Landscaping</t>
  </si>
  <si>
    <t>ISO 21930</t>
  </si>
  <si>
    <t>PAS 2050</t>
  </si>
  <si>
    <t>Unverified LCA data/data of unknown level of verification</t>
  </si>
  <si>
    <t>Are assessed using data of unknown methodology</t>
  </si>
  <si>
    <t>Upper floors (including horizontal structure)</t>
  </si>
  <si>
    <t>Stairs and ramps</t>
  </si>
  <si>
    <t>Mandatory</t>
  </si>
  <si>
    <t>Output Indicators available</t>
  </si>
  <si>
    <t>Ground/lowest floor</t>
  </si>
  <si>
    <t>External solar shading devices, access structures etc.</t>
  </si>
  <si>
    <t>Cradle to Gate total AND End of Life</t>
  </si>
  <si>
    <t>Using LCA data that has been compensated to local conditions (e.g. energy-mix) according to CEN/TR 15941</t>
  </si>
  <si>
    <t>EN 15804</t>
  </si>
  <si>
    <t>Whole Building Level</t>
  </si>
  <si>
    <t>Are assessed to a publicly available AND peer reviewed methodology compliant with (the current version of) ISO 14040 &amp; ISO 14044</t>
  </si>
  <si>
    <t>Are assessed to a publicly available methodology compliant with (the current version of) ISO 14040 &amp; ISO 14044</t>
  </si>
  <si>
    <t>Mandatory
(if present)</t>
  </si>
  <si>
    <t>Present in building?</t>
  </si>
  <si>
    <t>Y</t>
  </si>
  <si>
    <t>N</t>
  </si>
  <si>
    <t>Included in assessment?</t>
  </si>
  <si>
    <t>Maximum</t>
  </si>
  <si>
    <t>This tool</t>
  </si>
  <si>
    <t>Note: where 'M' is indicated against a section heading, 
at least one item must be indicated 'Y'.</t>
  </si>
  <si>
    <t>Un weighted</t>
  </si>
  <si>
    <t>Points</t>
  </si>
  <si>
    <t>Total points</t>
  </si>
  <si>
    <t>Total Points</t>
  </si>
  <si>
    <t>Balustrades and handrails</t>
  </si>
  <si>
    <t>Industrial</t>
  </si>
  <si>
    <t>All others</t>
  </si>
  <si>
    <t>Credits achieved</t>
  </si>
  <si>
    <t>Select building type:</t>
  </si>
  <si>
    <t>step</t>
  </si>
  <si>
    <t>2 + Exemplary</t>
  </si>
  <si>
    <t>6 + Exemplary</t>
  </si>
  <si>
    <t>BREEAM International 2013 New Construction Mat 01 Calculator</t>
  </si>
  <si>
    <t>Materials Assessment Scope</t>
  </si>
  <si>
    <t>Materials Assessment tool/method and data</t>
  </si>
  <si>
    <t>Embodied water OR waste processing</t>
  </si>
  <si>
    <t>Cradle to grave with separate life stage reporting to:-</t>
  </si>
  <si>
    <t>AND any two additional indicators</t>
  </si>
  <si>
    <r>
      <rPr>
        <b/>
        <sz val="14"/>
        <color rgb="FFFF0000"/>
        <rFont val="Calibri"/>
        <family val="2"/>
        <scheme val="minor"/>
      </rPr>
      <t xml:space="preserve">(M) </t>
    </r>
    <r>
      <rPr>
        <b/>
        <sz val="14"/>
        <color rgb="FF3D6864"/>
        <rFont val="Calibri"/>
        <family val="2"/>
        <scheme val="minor"/>
      </rPr>
      <t>Output Life stage(s) available (for all indicators selected)</t>
    </r>
  </si>
  <si>
    <t>Percentage of Mat01 points achieved:</t>
  </si>
  <si>
    <t>a. Product stage</t>
  </si>
  <si>
    <t>b. Construction process stage</t>
  </si>
  <si>
    <t>d. End of life</t>
  </si>
  <si>
    <t>Included in LCA tool?</t>
  </si>
  <si>
    <r>
      <rPr>
        <b/>
        <sz val="14"/>
        <color rgb="FFFF0000"/>
        <rFont val="Calibri"/>
        <family val="2"/>
        <scheme val="minor"/>
      </rPr>
      <t>(M)</t>
    </r>
    <r>
      <rPr>
        <b/>
        <sz val="14"/>
        <color rgb="FF3D6864"/>
        <rFont val="Calibri"/>
        <family val="2"/>
        <scheme val="minor"/>
      </rPr>
      <t xml:space="preserve"> Source LCA data quality - Methodologies
Majority of individual materials/products in the building:</t>
    </r>
  </si>
  <si>
    <r>
      <rPr>
        <b/>
        <sz val="14"/>
        <color rgb="FFFF0000"/>
        <rFont val="Calibri"/>
        <family val="2"/>
        <scheme val="minor"/>
      </rPr>
      <t>(M)</t>
    </r>
    <r>
      <rPr>
        <b/>
        <sz val="14"/>
        <color rgb="FF3D6864"/>
        <rFont val="Calibri"/>
        <family val="2"/>
        <scheme val="minor"/>
      </rPr>
      <t xml:space="preserve"> Source LCA data quality - Verification
Majority of individual materials/products in the building are assessed using:</t>
    </r>
  </si>
  <si>
    <t>Mandatory Met</t>
  </si>
  <si>
    <t>Note: Not all mandatory issues have been met</t>
  </si>
  <si>
    <t>Building elements included</t>
  </si>
  <si>
    <t>Whole building level; with user product-level specification (e.g. thickness, service life) and reporting aligned to (the current version of) EN 15978.</t>
  </si>
  <si>
    <t>Using LCA data of unknown geographic applicability OR not compensated to local conditions</t>
  </si>
  <si>
    <t>Using data no older than 10 years (generic) or 5 years (manufacturer specific)</t>
  </si>
  <si>
    <t>Version</t>
  </si>
  <si>
    <t>Release Date</t>
  </si>
  <si>
    <t>Current version</t>
  </si>
  <si>
    <t>Previous versions</t>
  </si>
  <si>
    <t>Initial release version of BREEAM International 2013 New Construction Mat 01 Calculator</t>
  </si>
  <si>
    <t>Description of changes/additions made to the BREEAM International 2013 New Construction Mat 01 Calculator</t>
  </si>
  <si>
    <t>Are assessed to publically available AND peer reviewed PCR compliant with (the current version of):</t>
  </si>
  <si>
    <t>Cradle to Grave total WITH operational energy (reported separately)</t>
  </si>
  <si>
    <t>c. Use stage (with operational energy reported separately)</t>
  </si>
  <si>
    <r>
      <rPr>
        <b/>
        <sz val="14"/>
        <color rgb="FFFF0000"/>
        <rFont val="Calibri"/>
        <family val="2"/>
        <scheme val="minor"/>
      </rPr>
      <t>(M)</t>
    </r>
    <r>
      <rPr>
        <b/>
        <sz val="14"/>
        <color rgb="FF3D6864"/>
        <rFont val="Calibri"/>
        <family val="2"/>
        <scheme val="minor"/>
      </rPr>
      <t xml:space="preserve"> Assessment level(s). Life cycle impact comparisons possible (and made) at the:</t>
    </r>
  </si>
  <si>
    <r>
      <rPr>
        <b/>
        <sz val="14"/>
        <color rgb="FFFF0000"/>
        <rFont val="Calibri"/>
        <family val="2"/>
        <scheme val="minor"/>
      </rPr>
      <t>(M)</t>
    </r>
    <r>
      <rPr>
        <b/>
        <sz val="14"/>
        <color rgb="FF3D6864"/>
        <rFont val="Calibri"/>
        <family val="2"/>
        <scheme val="minor"/>
      </rPr>
      <t xml:space="preserve"> Source LCA data quality - Geographic applicability and age
Majority of individual materials/products in the building are assessed:</t>
    </r>
  </si>
  <si>
    <t>Verified/peer reviewed LCA data AND majority of EPD used (manufacturer or trade association) are verified to ISO 14025, ISO 21930 or EN 15804</t>
  </si>
  <si>
    <t>enter quantity</t>
  </si>
  <si>
    <t>enter period</t>
  </si>
  <si>
    <t>Where indicated above as cradle-to-grave, the study period used is (years)</t>
  </si>
  <si>
    <t>1. Data source name, provider name, version/date</t>
  </si>
  <si>
    <t>2. Data source name, provider name, version/date</t>
  </si>
  <si>
    <t>3. Data source name, provider name, version/date</t>
  </si>
  <si>
    <t>Majority of LCA data used originates from (in order of use, provide data source name, provider/institution name, version/date)</t>
  </si>
  <si>
    <r>
      <rPr>
        <b/>
        <sz val="14"/>
        <color rgb="FFFF0000"/>
        <rFont val="Calibri"/>
        <family val="2"/>
        <scheme val="minor"/>
      </rPr>
      <t>(M)</t>
    </r>
    <r>
      <rPr>
        <b/>
        <sz val="14"/>
        <color rgb="FF3D6864"/>
        <rFont val="Calibri"/>
        <family val="2"/>
        <scheme val="minor"/>
      </rPr>
      <t xml:space="preserve"> Additional questions (not related to credit score)</t>
    </r>
  </si>
  <si>
    <t>Note: As building-level data is gathered, element weightings will be refined.</t>
  </si>
  <si>
    <t xml:space="preserve">   other, please specify fuel type</t>
  </si>
  <si>
    <t>Where indicated above as including operational energy (heating, cooling, power etc) the following quantities have been used (direct, kWh/year) :</t>
  </si>
  <si>
    <t>Majority of LCA data used includes/uses:</t>
  </si>
  <si>
    <t xml:space="preserve">    Sequestration (timber and biogenic products)</t>
  </si>
  <si>
    <t xml:space="preserve">    Future allocation of emissions</t>
  </si>
  <si>
    <t xml:space="preserve">    System expansion</t>
  </si>
  <si>
    <t xml:space="preserve">    grid electricity</t>
  </si>
  <si>
    <t xml:space="preserve">    natural gas</t>
  </si>
  <si>
    <t xml:space="preserve">    coal</t>
  </si>
  <si>
    <t xml:space="preserve">    oil</t>
  </si>
  <si>
    <t xml:space="preserve">    Discounting for future emissions (e.g. to adjust for future changes to energy
    supply (fuel mix, technology etc.))</t>
  </si>
  <si>
    <t>Assumptions for LCA tool approval</t>
  </si>
  <si>
    <t>1. BRE LCA dataset, BRE, 2008 version</t>
  </si>
  <si>
    <t>n/a</t>
  </si>
  <si>
    <t>* Minor name changes and correction of typing errors
* Slight changes in wording for items on the Left Hand Side of the Calculator (rows: 26, 23, 29, 39, 48)
* 'Additional questions (not related to credit score)' section added
* Note on element weighting values added  (RHS Row 36)
* IMPACT IES-VE 2013 and Green Guide approved Mat 01 score templates added to the calculator</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</si>
  <si>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the tool has been used to the extent listed below. If the tool has not been used to this extent, the blank Mat01 Calculator should be filled in, to the extent that the tool has been used. Please also see CN1 as the score will change depending on the number of applicable elements present in the building/assessment.</t>
  </si>
  <si>
    <t>GF removed</t>
  </si>
  <si>
    <t>* Removal of  Mandatory requirement (M) from ground/lowest floor element (RHS Row 16)</t>
  </si>
  <si>
    <t>GF</t>
  </si>
  <si>
    <t>1. INIES, ISOVER, isofacade 38 / Avril 2009</t>
  </si>
  <si>
    <t>2. INIES, FCBA, charpente bois traditionnelle/ juin 2009</t>
  </si>
  <si>
    <t>3. INIES, SNFA, façade mur rideau 50% / décembre 2012</t>
  </si>
  <si>
    <t>2. Can be adapted in the software case-by-case regarding the building project specifications. Several assumptions can be compared</t>
  </si>
  <si>
    <t>1.  Dependant on the product categories and defined case-by-case in respect of the EPD normalization</t>
  </si>
  <si>
    <t>See note 1 below</t>
  </si>
  <si>
    <t>See note 2 below</t>
  </si>
  <si>
    <r>
      <rPr>
        <b/>
        <sz val="10"/>
        <color theme="6" tint="-0.499984740745262"/>
        <rFont val="Calibri"/>
        <family val="2"/>
        <scheme val="minor"/>
      </rPr>
      <t>Notes:</t>
    </r>
    <r>
      <rPr>
        <sz val="10"/>
        <color theme="6" tint="-0.499984740745262"/>
        <rFont val="Calibri"/>
        <family val="2"/>
        <scheme val="minor"/>
      </rPr>
      <t xml:space="preserve"> </t>
    </r>
  </si>
  <si>
    <r>
      <t>Using LCA data that has been compensated to local conditions (e.g. energy-mix) according to CEN/TR 15941</t>
    </r>
    <r>
      <rPr>
        <sz val="12"/>
        <color rgb="FFFFFF00"/>
        <rFont val="Calibri"/>
        <family val="2"/>
        <scheme val="minor"/>
      </rPr>
      <t xml:space="preserve"> -</t>
    </r>
    <r>
      <rPr>
        <b/>
        <sz val="12"/>
        <color rgb="FFFFFF00"/>
        <rFont val="Calibri"/>
        <family val="2"/>
        <scheme val="minor"/>
      </rPr>
      <t xml:space="preserve"> APPLICABLE IN FRANCE ONLY</t>
    </r>
  </si>
  <si>
    <t>* Inclusion of approved Mat 01 score template for COCON and E-LICCO</t>
  </si>
  <si>
    <r>
      <t xml:space="preserve">Using LCA data that has been compensated to local conditions (e.g. energy-mix) according to CEN/TR 15941 </t>
    </r>
    <r>
      <rPr>
        <sz val="12"/>
        <color rgb="FFFFFF00"/>
        <rFont val="Calibri"/>
        <family val="2"/>
        <scheme val="minor"/>
      </rPr>
      <t>- APPLICABLE IN FRANCE ONLY</t>
    </r>
  </si>
  <si>
    <t>1. INIES Dataset, INIES, 2013 version</t>
  </si>
  <si>
    <t>2. ELODIE Generic dataset, CSTB, 2013 version</t>
  </si>
  <si>
    <t>Can be defined by users (Generally, 50 or 100 years).</t>
  </si>
  <si>
    <t>Calculated at the building level with regulation rules</t>
  </si>
  <si>
    <t>as above</t>
  </si>
  <si>
    <t>* Inclusion of approved Mat 01 score template for ELODIE</t>
  </si>
  <si>
    <t>C-Build e-LICCO database, Cycleco, 2009-2014</t>
  </si>
  <si>
    <t>To be defined by the user</t>
  </si>
  <si>
    <t>solar</t>
  </si>
  <si>
    <t>Multiple sources</t>
  </si>
  <si>
    <t>Project specific</t>
  </si>
  <si>
    <r>
      <t>Using LCA data that has been compensated to local conditions (e.g. energy-mix) according to CEN/TR 15941</t>
    </r>
    <r>
      <rPr>
        <sz val="12"/>
        <color rgb="FFFFFF00"/>
        <rFont val="Calibri"/>
        <family val="2"/>
        <scheme val="minor"/>
      </rPr>
      <t/>
    </r>
  </si>
  <si>
    <t>* Inclusion of approved Mat 01 score template for MRPI Freetool MPG v1.1</t>
  </si>
  <si>
    <t>Nationale Milieudatabase
https://www.milieudatabase.nl/index.php?id=inzage</t>
  </si>
  <si>
    <t>Not calculated</t>
  </si>
  <si>
    <t>Residential = 75 yrs
Non residential = 50 yrs</t>
  </si>
  <si>
    <t>1. Ecoinvent - ecoinvent Assocation – 1996 version, v2.2 (2010) and v3.1 (2014) versions</t>
  </si>
  <si>
    <t>User defined.</t>
  </si>
  <si>
    <t>Calculated at the building level with dynamic thermal simulation software</t>
  </si>
  <si>
    <t>* Inclusion of approved Mat 01 score template for novaEQUER
* Amended verified LCA tool tabs to allow the points to be removed according to the scope of the assessment</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</si>
  <si>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the tool has been used to the extent listed below. 
If the tool has not been used to this extent, the 'Included in assessment' cells can be changed, or the blank Mat01 Calculator should be filled in to the extent that the tool has been used. Please also see CN1 as the score will change depending on the number of applicable elements present in the building/assessment.
This score has been approved for MRPI Freetool MPG v1.1</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</si>
  <si>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the tool has been used to the extent listed below. 
If the tool has not been used to this extent, the 'Included in assessment' cells can be changed, or the blank Mat01 Calculator should be filled in to the extent that the tool has been used. Please also see CN1 as the score will change depending on the number of applicable elements present in the building/assessment.
This score has been approved for novaEQUER v3.1 (2014) and v2.2 (2010) versions. 
Please note that for the 1996 version, the 5 points for age of data should be removed. 
Please also note that when used for projects outside of France, the 5 points for LCA data geographic applicability should be removed.</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</si>
  <si>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the tool has been used to the extent listed below. 
If the tool has not been used to this extent, the 'Included in assessment' cells can be changed, or the blank Mat01 Calculator should be filled in to the extent that the tool has been used. Please also see CN1 as the score will change depending on the number of applicable elements present in the building/assessment.</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</si>
  <si>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the tool has been used to the extent listed below. 
If the tool has not been used to this extent, the 'Included in assessment' cells can be changed, or the blank Mat01 Calculator should be filled in to the extent that the tool has been used. Please also see CN1 as the score will change depending on the number of applicable elements present in the building/assessment.
This score has been approved for ELODIE V2
Please also note that when used for projects outside of France, the 5 points for LCA data geographic applicability should be removed.</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</si>
  <si>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the tool has been used to the extent listed below. 
If the tool has not been used to this extent, the 'Included in assessment' cells can be changed, or the blank Mat01 Calculator should be filled in to the extent that the tool has been used. Please also see CN1 as the score will change depending on the number of applicable elements present in the building/assessment.
This score has been approved for E-LICCO V2.0
Please also note that when used for projects outside of France, the 5 points for LCA data geographic applicability should be removed.</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</si>
  <si>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the tool has been used to the extent listed below. 
If the tool has not been used to this extent, the 'Included in assessment' cells can be changed, or the blank Mat01 Calculator should be filled in to the extent that the tool has been used. Please also see CN1 as the score will change depending on the number of applicable elements present in the building/assessment.
This score has been approved for COCON V4.3.0.7 PRO
Please also note that when used for projects outside of France, the 5 points for LCA data geographic applicability should be removed.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</si>
</sst>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3">
    <font>
      <sz val="11"/>
      <color theme="1"/>
      <name val="Calibri"/>
      <family val="2"/>
      <scheme val="minor"/>
    </font>
    <font>
      <sz val="11"/>
      <color rgb="FFFF0000"/>
      <name val="Calibri"/>
      <family val="2"/>
      <scheme val="minor"/>
    </font>
    <font>
      <b/>
      <sz val="11"/>
      <color theme="1"/>
      <name val="Calibri"/>
      <family val="2"/>
      <scheme val="minor"/>
    </font>
    <font>
      <sz val="10"/>
      <color theme="1"/>
      <name val="Times New Roman"/>
      <family val="1"/>
    </font>
    <font>
      <sz val="9"/>
      <color rgb="FF000000"/>
      <name val="Calibri"/>
      <family val="2"/>
    </font>
    <font>
      <sz val="11"/>
      <name val="Calibri"/>
      <family val="2"/>
      <scheme val="minor"/>
    </font>
    <font>
      <b/>
      <sz val="11"/>
      <color rgb="FFFF0000"/>
      <name val="Calibri"/>
      <family val="2"/>
      <scheme val="minor"/>
    </font>
    <font>
      <sz val="11"/>
      <color theme="0" tint="-0.34998626667073579"/>
      <name val="Calibri"/>
      <family val="2"/>
      <scheme val="minor"/>
    </font>
    <font>
      <b/>
      <sz val="11"/>
      <color theme="0" tint="-0.34998626667073579"/>
      <name val="Calibri"/>
      <family val="2"/>
      <scheme val="minor"/>
    </font>
    <font>
      <sz val="11"/>
      <color theme="1"/>
      <name val="Calibri"/>
      <family val="2"/>
      <scheme val="minor"/>
    </font>
    <font>
      <sz val="11"/>
      <color rgb="FF0070C0"/>
      <name val="Calibri"/>
      <family val="2"/>
      <scheme val="minor"/>
    </font>
    <font>
      <b/>
      <sz val="11"/>
      <color rgb="FF0070C0"/>
      <name val="Calibri"/>
      <family val="2"/>
      <scheme val="minor"/>
    </font>
    <font>
      <b/>
      <sz val="11"/>
      <color theme="6" tint="-0.499984740745262"/>
      <name val="Calibri"/>
      <family val="2"/>
      <scheme val="minor"/>
    </font>
    <font>
      <sz val="11"/>
      <color theme="6" tint="-0.499984740745262"/>
      <name val="Calibri"/>
      <family val="2"/>
      <scheme val="minor"/>
    </font>
    <font>
      <b/>
      <sz val="11"/>
      <name val="Calibri"/>
      <family val="2"/>
      <scheme val="minor"/>
    </font>
    <font>
      <sz val="8"/>
      <color theme="1"/>
      <name val="Arial"/>
      <family val="2"/>
    </font>
    <font>
      <sz val="8"/>
      <name val="Arial"/>
      <family val="2"/>
    </font>
    <font>
      <sz val="10"/>
      <name val="Frutiger-Normal"/>
    </font>
    <font>
      <sz val="10"/>
      <name val="Arial"/>
      <family val="2"/>
    </font>
    <font>
      <sz val="10"/>
      <name val="Calibri"/>
      <family val="2"/>
      <scheme val="minor"/>
    </font>
    <font>
      <sz val="11"/>
      <color theme="0"/>
      <name val="Calibri"/>
      <family val="2"/>
      <scheme val="minor"/>
    </font>
    <font>
      <sz val="12"/>
      <color theme="0"/>
      <name val="Calibri"/>
      <family val="2"/>
      <scheme val="minor"/>
    </font>
    <font>
      <b/>
      <sz val="14"/>
      <color rgb="FF3D6864"/>
      <name val="Calibri"/>
      <family val="2"/>
      <scheme val="minor"/>
    </font>
    <font>
      <b/>
      <sz val="16"/>
      <color rgb="FF3D6864"/>
      <name val="Calibri"/>
      <family val="2"/>
      <scheme val="minor"/>
    </font>
    <font>
      <b/>
      <sz val="22"/>
      <color theme="0"/>
      <name val="Calibri"/>
      <family val="2"/>
      <scheme val="minor"/>
    </font>
    <font>
      <b/>
      <sz val="20"/>
      <color theme="0"/>
      <name val="Calibri"/>
      <family val="2"/>
      <scheme val="minor"/>
    </font>
    <font>
      <b/>
      <sz val="18"/>
      <color theme="0"/>
      <name val="Calibri"/>
      <family val="2"/>
      <scheme val="minor"/>
    </font>
    <font>
      <b/>
      <sz val="16"/>
      <color theme="0"/>
      <name val="Calibri"/>
      <family val="2"/>
      <scheme val="minor"/>
    </font>
    <font>
      <sz val="10"/>
      <color indexed="81"/>
      <name val="Calibri"/>
      <family val="2"/>
      <scheme val="minor"/>
    </font>
    <font>
      <b/>
      <sz val="10"/>
      <color indexed="81"/>
      <name val="Calibri"/>
      <family val="2"/>
      <scheme val="minor"/>
    </font>
    <font>
      <b/>
      <sz val="14"/>
      <color rgb="FFFF0000"/>
      <name val="Calibri"/>
      <family val="2"/>
      <scheme val="minor"/>
    </font>
    <font>
      <b/>
      <sz val="12"/>
      <color theme="6" tint="-0.499984740745262"/>
      <name val="Calibri"/>
      <family val="2"/>
      <scheme val="minor"/>
    </font>
    <font>
      <sz val="12"/>
      <color rgb="FFFF0000"/>
      <name val="Calibri"/>
      <family val="2"/>
      <scheme val="minor"/>
    </font>
    <font>
      <b/>
      <sz val="12"/>
      <color rgb="FFFF0000"/>
      <name val="Calibri"/>
      <family val="2"/>
      <scheme val="minor"/>
    </font>
    <font>
      <sz val="12"/>
      <color theme="1"/>
      <name val="Calibri"/>
      <family val="2"/>
      <scheme val="minor"/>
    </font>
    <font>
      <b/>
      <sz val="12"/>
      <color rgb="FF0070C0"/>
      <name val="Calibri"/>
      <family val="2"/>
      <scheme val="minor"/>
    </font>
    <font>
      <b/>
      <sz val="12"/>
      <color theme="1"/>
      <name val="Calibri"/>
      <family val="2"/>
      <scheme val="minor"/>
    </font>
    <font>
      <b/>
      <sz val="12"/>
      <name val="Calibri"/>
      <family val="2"/>
      <scheme val="minor"/>
    </font>
    <font>
      <sz val="12"/>
      <name val="Calibri"/>
      <family val="2"/>
      <scheme val="minor"/>
    </font>
    <font>
      <b/>
      <sz val="20"/>
      <name val="Calibri"/>
      <family val="2"/>
      <scheme val="minor"/>
    </font>
    <font>
      <b/>
      <sz val="16"/>
      <color rgb="FFFF0000"/>
      <name val="Calibri"/>
      <family val="2"/>
      <scheme val="minor"/>
    </font>
    <font>
      <sz val="10"/>
      <color rgb="FFFF0000"/>
      <name val="Times New Roman"/>
      <family val="1"/>
    </font>
    <font>
      <sz val="12"/>
      <color indexed="9"/>
      <name val="Calibri"/>
      <family val="2"/>
    </font>
    <font>
      <b/>
      <sz val="11"/>
      <color indexed="10"/>
      <name val="Calibri"/>
      <family val="2"/>
    </font>
    <font>
      <sz val="10"/>
      <color theme="6" tint="-0.499984740745262"/>
      <name val="Calibri"/>
      <family val="2"/>
      <scheme val="minor"/>
    </font>
    <font>
      <sz val="12"/>
      <color theme="6" tint="-0.499984740745262"/>
      <name val="Calibri"/>
      <family val="2"/>
      <scheme val="minor"/>
    </font>
    <font>
      <sz val="12"/>
      <color indexed="81"/>
      <name val="Calibri"/>
      <family val="2"/>
      <scheme val="minor"/>
    </font>
    <font>
      <b/>
      <sz val="10"/>
      <color theme="6" tint="-0.499984740745262"/>
      <name val="Calibri"/>
      <family val="2"/>
      <scheme val="minor"/>
    </font>
    <font>
      <sz val="9"/>
      <color theme="6" tint="-0.499984740745262"/>
      <name val="Calibri"/>
      <family val="2"/>
      <scheme val="minor"/>
    </font>
    <font>
      <sz val="12"/>
      <color rgb="FFFFFF00"/>
      <name val="Calibri"/>
      <family val="2"/>
      <scheme val="minor"/>
    </font>
    <font>
      <b/>
      <sz val="12"/>
      <color rgb="FFFFFF00"/>
      <name val="Calibri"/>
      <family val="2"/>
      <scheme val="minor"/>
    </font>
    <font>
      <sz val="11"/>
      <color rgb="FF3D6864"/>
      <name val="Calibri"/>
      <family val="2"/>
      <scheme val="minor"/>
    </font>
    <font>
      <sz val="12"/>
      <color indexed="81"/>
      <name val="Tahoma"/>
      <family val="2"/>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rgb="FF3D6864"/>
        <bgColor indexed="64"/>
      </patternFill>
    </fill>
    <fill>
      <patternFill patternType="solid">
        <fgColor theme="0" tint="-0.14999847407452621"/>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rgb="FF3D6864"/>
      </left>
      <right/>
      <top style="medium">
        <color rgb="FF3D6864"/>
      </top>
      <bottom/>
      <diagonal/>
    </border>
    <border>
      <left/>
      <right/>
      <top style="medium">
        <color rgb="FF3D6864"/>
      </top>
      <bottom/>
      <diagonal/>
    </border>
    <border>
      <left/>
      <right style="medium">
        <color rgb="FF3D6864"/>
      </right>
      <top style="medium">
        <color rgb="FF3D6864"/>
      </top>
      <bottom/>
      <diagonal/>
    </border>
    <border>
      <left style="medium">
        <color rgb="FF3D6864"/>
      </left>
      <right/>
      <top/>
      <bottom style="medium">
        <color rgb="FF3D6864"/>
      </bottom>
      <diagonal/>
    </border>
    <border>
      <left/>
      <right/>
      <top/>
      <bottom style="medium">
        <color rgb="FF3D6864"/>
      </bottom>
      <diagonal/>
    </border>
    <border>
      <left/>
      <right style="medium">
        <color rgb="FF3D6864"/>
      </right>
      <top/>
      <bottom style="medium">
        <color rgb="FF3D6864"/>
      </bottom>
      <diagonal/>
    </border>
    <border>
      <left style="medium">
        <color indexed="64"/>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right/>
      <top style="thin">
        <color indexed="64"/>
      </top>
      <bottom/>
      <diagonal/>
    </border>
    <border>
      <left style="thin">
        <color rgb="FF3D6864"/>
      </left>
      <right style="thin">
        <color rgb="FF3D6864"/>
      </right>
      <top style="thin">
        <color rgb="FF3D6864"/>
      </top>
      <bottom style="thin">
        <color rgb="FF3D6864"/>
      </bottom>
      <diagonal/>
    </border>
    <border>
      <left style="thin">
        <color rgb="FF3D6864"/>
      </left>
      <right style="thin">
        <color rgb="FF3D6864"/>
      </right>
      <top style="thin">
        <color rgb="FF3D6864"/>
      </top>
      <bottom/>
      <diagonal/>
    </border>
    <border>
      <left/>
      <right/>
      <top style="thin">
        <color rgb="FF3D6864"/>
      </top>
      <bottom/>
      <diagonal/>
    </border>
    <border>
      <left style="thin">
        <color rgb="FF3D6864"/>
      </left>
      <right style="thin">
        <color rgb="FF3D6864"/>
      </right>
      <top/>
      <bottom/>
      <diagonal/>
    </border>
    <border>
      <left style="thin">
        <color rgb="FF3D6864"/>
      </left>
      <right/>
      <top style="thin">
        <color rgb="FF3D6864"/>
      </top>
      <bottom style="thin">
        <color rgb="FF3D6864"/>
      </bottom>
      <diagonal/>
    </border>
    <border>
      <left/>
      <right/>
      <top style="thin">
        <color rgb="FF3D6864"/>
      </top>
      <bottom style="thin">
        <color rgb="FF3D6864"/>
      </bottom>
      <diagonal/>
    </border>
    <border>
      <left/>
      <right style="thin">
        <color rgb="FF3D6864"/>
      </right>
      <top style="thin">
        <color rgb="FF3D6864"/>
      </top>
      <bottom style="thin">
        <color rgb="FF3D6864"/>
      </bottom>
      <diagonal/>
    </border>
  </borders>
  <cellStyleXfs count="2">
    <xf numFmtId="0" fontId="0" fillId="0" borderId="0"/>
    <xf numFmtId="9" fontId="9" fillId="0" borderId="0" applyFont="0" applyFill="0" applyBorder="0" applyAlignment="0" applyProtection="0"/>
  </cellStyleXfs>
  <cellXfs count="831">
    <xf numFmtId="0" fontId="0" fillId="0" borderId="0" xfId="0"/>
    <xf numFmtId="0" fontId="0" fillId="0" borderId="0" xfId="0" quotePrefix="1"/>
    <xf numFmtId="0" fontId="0" fillId="0" borderId="0" xfId="0" applyAlignment="1">
      <alignment horizontal="right"/>
    </xf>
    <xf numFmtId="0" fontId="4" fillId="0" borderId="0" xfId="0" applyFont="1" applyFill="1" applyBorder="1" applyAlignment="1">
      <alignment vertical="center" wrapText="1"/>
    </xf>
    <xf numFmtId="0" fontId="1" fillId="0" borderId="0" xfId="0" applyFont="1"/>
    <xf numFmtId="0" fontId="0" fillId="0" borderId="0" xfId="0" applyFill="1" applyAlignment="1">
      <alignment horizontal="right"/>
    </xf>
    <xf numFmtId="0" fontId="0" fillId="0" borderId="0" xfId="0" applyFill="1"/>
    <xf numFmtId="0" fontId="3" fillId="0" borderId="0" xfId="0" applyFont="1" applyFill="1" applyAlignment="1">
      <alignment vertical="center" wrapText="1"/>
    </xf>
    <xf numFmtId="0" fontId="0" fillId="0" borderId="0" xfId="0" applyFill="1" applyBorder="1"/>
    <xf numFmtId="0" fontId="0" fillId="3" borderId="0" xfId="0" applyFill="1"/>
    <xf numFmtId="0" fontId="2" fillId="3" borderId="0" xfId="0" applyFont="1" applyFill="1"/>
    <xf numFmtId="0" fontId="0" fillId="3" borderId="0" xfId="0" applyFill="1" applyAlignment="1">
      <alignment horizontal="right"/>
    </xf>
    <xf numFmtId="0" fontId="0" fillId="3" borderId="0" xfId="0" applyFill="1" applyBorder="1"/>
    <xf numFmtId="0" fontId="1" fillId="0" borderId="0" xfId="0" applyFont="1" applyAlignment="1">
      <alignment textRotation="90"/>
    </xf>
    <xf numFmtId="0" fontId="7" fillId="0" borderId="0" xfId="0" applyFont="1" applyFill="1"/>
    <xf numFmtId="2" fontId="1" fillId="0" borderId="0" xfId="0" applyNumberFormat="1" applyFont="1"/>
    <xf numFmtId="0" fontId="10" fillId="2" borderId="0" xfId="0" applyFont="1" applyFill="1" applyAlignment="1">
      <alignment horizontal="right"/>
    </xf>
    <xf numFmtId="164" fontId="0" fillId="0" borderId="0" xfId="0" applyNumberFormat="1" applyFill="1" applyAlignment="1">
      <alignment horizontal="right"/>
    </xf>
    <xf numFmtId="164" fontId="13" fillId="2" borderId="2" xfId="0" applyNumberFormat="1" applyFont="1" applyFill="1" applyBorder="1" applyAlignment="1">
      <alignment horizontal="center" vertical="center"/>
    </xf>
    <xf numFmtId="164" fontId="0" fillId="0" borderId="0" xfId="0" applyNumberFormat="1" applyFill="1" applyAlignment="1">
      <alignment horizontal="center" vertical="center"/>
    </xf>
    <xf numFmtId="0" fontId="15" fillId="0" borderId="0" xfId="0" applyFont="1" applyAlignment="1">
      <alignment vertical="center"/>
    </xf>
    <xf numFmtId="0" fontId="5" fillId="0" borderId="0" xfId="0" applyFont="1" applyBorder="1" applyAlignment="1">
      <alignment horizontal="left" vertical="top"/>
    </xf>
    <xf numFmtId="0" fontId="5" fillId="0" borderId="0" xfId="0" applyFont="1" applyAlignment="1">
      <alignment horizontal="left" vertical="top"/>
    </xf>
    <xf numFmtId="0" fontId="17" fillId="0" borderId="0" xfId="0" applyFont="1" applyBorder="1" applyAlignment="1">
      <alignment horizontal="left" vertical="top" wrapText="1"/>
    </xf>
    <xf numFmtId="0" fontId="16" fillId="0" borderId="0" xfId="0" applyFont="1" applyBorder="1" applyAlignment="1">
      <alignment horizontal="left" vertical="top"/>
    </xf>
    <xf numFmtId="0" fontId="18" fillId="0" borderId="0" xfId="0" applyFont="1" applyBorder="1" applyAlignment="1">
      <alignment horizontal="left" vertical="top"/>
    </xf>
    <xf numFmtId="0" fontId="17" fillId="0" borderId="0" xfId="0" applyFont="1" applyFill="1" applyBorder="1" applyAlignment="1">
      <alignment horizontal="left" vertical="top" wrapText="1"/>
    </xf>
    <xf numFmtId="9" fontId="17" fillId="0" borderId="0" xfId="1" applyFont="1" applyBorder="1" applyAlignment="1">
      <alignment horizontal="left" vertical="top" wrapText="1"/>
    </xf>
    <xf numFmtId="9" fontId="5" fillId="0" borderId="0" xfId="0" applyNumberFormat="1" applyFont="1" applyBorder="1" applyAlignment="1">
      <alignment horizontal="left" vertical="top"/>
    </xf>
    <xf numFmtId="0" fontId="19" fillId="0" borderId="0" xfId="0" applyFont="1" applyBorder="1" applyAlignment="1">
      <alignment horizontal="left" vertical="top"/>
    </xf>
    <xf numFmtId="9" fontId="19" fillId="0" borderId="0" xfId="0" applyNumberFormat="1" applyFont="1" applyBorder="1" applyAlignment="1">
      <alignment horizontal="left" vertical="top"/>
    </xf>
    <xf numFmtId="165" fontId="17" fillId="0" borderId="0" xfId="1" applyNumberFormat="1" applyFont="1" applyBorder="1" applyAlignment="1">
      <alignment horizontal="left" vertical="top" wrapText="1"/>
    </xf>
    <xf numFmtId="165" fontId="18" fillId="0" borderId="0" xfId="1" applyNumberFormat="1" applyFont="1" applyBorder="1" applyAlignment="1">
      <alignment horizontal="left" vertical="top" wrapText="1"/>
    </xf>
    <xf numFmtId="9" fontId="0" fillId="0" borderId="0" xfId="0" applyNumberFormat="1" applyAlignment="1">
      <alignment horizontal="left"/>
    </xf>
    <xf numFmtId="0" fontId="6" fillId="4" borderId="0" xfId="0" applyFont="1" applyFill="1" applyBorder="1" applyAlignment="1">
      <alignment horizontal="center" textRotation="90" wrapText="1"/>
    </xf>
    <xf numFmtId="0" fontId="10" fillId="4" borderId="0" xfId="0" applyFont="1" applyFill="1" applyBorder="1" applyAlignment="1">
      <alignment horizontal="center"/>
    </xf>
    <xf numFmtId="0" fontId="0" fillId="4" borderId="7" xfId="0" applyFill="1" applyBorder="1"/>
    <xf numFmtId="0" fontId="5" fillId="4" borderId="7" xfId="0" applyFont="1" applyFill="1" applyBorder="1" applyAlignment="1">
      <alignment horizontal="center" textRotation="90" wrapText="1"/>
    </xf>
    <xf numFmtId="0" fontId="0" fillId="4" borderId="7" xfId="0" applyFill="1" applyBorder="1" applyAlignment="1">
      <alignment horizontal="center" textRotation="90"/>
    </xf>
    <xf numFmtId="0" fontId="1" fillId="4" borderId="0" xfId="0" applyFont="1" applyFill="1" applyAlignment="1">
      <alignment horizontal="right"/>
    </xf>
    <xf numFmtId="0" fontId="10" fillId="4" borderId="0" xfId="0" applyFont="1" applyFill="1" applyAlignment="1">
      <alignment horizontal="right"/>
    </xf>
    <xf numFmtId="0" fontId="13" fillId="4" borderId="0" xfId="0" applyFont="1" applyFill="1" applyAlignment="1">
      <alignment horizontal="right"/>
    </xf>
    <xf numFmtId="0" fontId="2" fillId="4" borderId="0" xfId="0" applyFont="1" applyFill="1"/>
    <xf numFmtId="0" fontId="0" fillId="4" borderId="0" xfId="0" applyFont="1" applyFill="1" applyAlignment="1">
      <alignment horizontal="right"/>
    </xf>
    <xf numFmtId="0" fontId="0" fillId="4" borderId="0" xfId="0" applyFill="1" applyAlignment="1">
      <alignment horizontal="center" vertical="center" wrapText="1"/>
    </xf>
    <xf numFmtId="0" fontId="2" fillId="4" borderId="0" xfId="0" applyFont="1" applyFill="1" applyAlignment="1">
      <alignment horizontal="left"/>
    </xf>
    <xf numFmtId="0" fontId="0" fillId="4" borderId="0" xfId="0" applyFill="1" applyAlignment="1">
      <alignment horizontal="center" vertical="center"/>
    </xf>
    <xf numFmtId="0" fontId="0" fillId="4" borderId="0" xfId="0" applyFill="1"/>
    <xf numFmtId="0" fontId="0" fillId="4" borderId="0" xfId="0" applyFill="1" applyAlignment="1">
      <alignment horizontal="right"/>
    </xf>
    <xf numFmtId="0" fontId="0" fillId="4" borderId="0" xfId="0" applyFont="1" applyFill="1" applyAlignment="1">
      <alignment horizontal="left"/>
    </xf>
    <xf numFmtId="0" fontId="10" fillId="4" borderId="0" xfId="0" applyFont="1" applyFill="1" applyAlignment="1">
      <alignment horizontal="center" vertical="center"/>
    </xf>
    <xf numFmtId="2" fontId="0" fillId="4" borderId="0" xfId="0" applyNumberFormat="1" applyFill="1" applyAlignment="1">
      <alignment horizontal="center" vertical="center"/>
    </xf>
    <xf numFmtId="0" fontId="13" fillId="4" borderId="0" xfId="0" applyFont="1" applyFill="1" applyAlignment="1">
      <alignment horizontal="center" vertical="center"/>
    </xf>
    <xf numFmtId="0" fontId="21" fillId="6" borderId="2" xfId="0" applyFont="1" applyFill="1" applyBorder="1" applyAlignment="1">
      <alignment horizontal="left" vertical="center" wrapText="1"/>
    </xf>
    <xf numFmtId="0" fontId="22" fillId="4" borderId="0" xfId="0" applyFont="1" applyFill="1" applyAlignment="1">
      <alignment wrapText="1"/>
    </xf>
    <xf numFmtId="0" fontId="23" fillId="4" borderId="0" xfId="0" applyFont="1" applyFill="1" applyAlignment="1">
      <alignment wrapText="1"/>
    </xf>
    <xf numFmtId="0" fontId="0" fillId="4" borderId="7" xfId="0" applyFill="1" applyBorder="1" applyAlignment="1">
      <alignment horizontal="center"/>
    </xf>
    <xf numFmtId="0" fontId="1" fillId="4" borderId="0" xfId="0" applyFont="1" applyFill="1" applyAlignment="1">
      <alignment horizontal="center"/>
    </xf>
    <xf numFmtId="0" fontId="0" fillId="4" borderId="0" xfId="0" applyFill="1" applyBorder="1" applyAlignment="1">
      <alignment horizontal="center" vertical="center"/>
    </xf>
    <xf numFmtId="0" fontId="0" fillId="4" borderId="0" xfId="0" applyFont="1" applyFill="1" applyAlignment="1">
      <alignment horizontal="center" vertical="center"/>
    </xf>
    <xf numFmtId="0" fontId="14" fillId="4" borderId="0" xfId="0" applyFont="1" applyFill="1" applyAlignment="1">
      <alignment horizontal="center" vertical="center" wrapText="1"/>
    </xf>
    <xf numFmtId="0" fontId="0" fillId="4" borderId="0" xfId="0" applyFont="1" applyFill="1" applyBorder="1" applyAlignment="1">
      <alignment horizontal="center" vertical="center"/>
    </xf>
    <xf numFmtId="0" fontId="13" fillId="4" borderId="0" xfId="0" applyFont="1" applyFill="1" applyBorder="1" applyAlignment="1">
      <alignment horizontal="center" vertical="center"/>
    </xf>
    <xf numFmtId="0" fontId="0" fillId="4" borderId="0" xfId="0" applyFill="1" applyBorder="1"/>
    <xf numFmtId="0" fontId="21" fillId="6" borderId="5" xfId="0" applyFont="1" applyFill="1" applyBorder="1"/>
    <xf numFmtId="0" fontId="22" fillId="4" borderId="0" xfId="0" applyFont="1" applyFill="1"/>
    <xf numFmtId="0" fontId="22" fillId="4" borderId="0" xfId="0" applyFont="1" applyFill="1" applyAlignment="1">
      <alignment horizontal="left" vertical="top" wrapText="1"/>
    </xf>
    <xf numFmtId="0" fontId="0" fillId="2" borderId="15"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24" fillId="6" borderId="9" xfId="0" applyFont="1" applyFill="1" applyBorder="1" applyAlignment="1">
      <alignment horizontal="center" vertical="center"/>
    </xf>
    <xf numFmtId="0" fontId="24" fillId="6" borderId="7" xfId="0" applyFont="1" applyFill="1" applyBorder="1" applyAlignment="1">
      <alignment horizontal="center" vertical="center"/>
    </xf>
    <xf numFmtId="0" fontId="26" fillId="6" borderId="9" xfId="0" applyFont="1" applyFill="1" applyBorder="1"/>
    <xf numFmtId="0" fontId="24" fillId="6" borderId="0" xfId="0" applyFont="1" applyFill="1" applyBorder="1" applyAlignment="1">
      <alignment horizontal="left" vertical="center"/>
    </xf>
    <xf numFmtId="0" fontId="24" fillId="6" borderId="7" xfId="0" applyFont="1" applyFill="1" applyBorder="1" applyAlignment="1">
      <alignment horizontal="left" vertical="center"/>
    </xf>
    <xf numFmtId="0" fontId="22" fillId="4" borderId="0" xfId="0" applyFont="1" applyFill="1" applyBorder="1" applyAlignment="1">
      <alignment horizontal="left"/>
    </xf>
    <xf numFmtId="0" fontId="10" fillId="4" borderId="0" xfId="0" applyFont="1" applyFill="1" applyBorder="1" applyAlignment="1">
      <alignment horizontal="center" vertical="center"/>
    </xf>
    <xf numFmtId="2" fontId="0" fillId="4" borderId="0" xfId="0" applyNumberFormat="1" applyFill="1" applyBorder="1" applyAlignment="1">
      <alignment horizontal="center" vertical="center"/>
    </xf>
    <xf numFmtId="0" fontId="0" fillId="4" borderId="6" xfId="0" applyFont="1" applyFill="1" applyBorder="1" applyAlignment="1">
      <alignment horizontal="center" vertical="center"/>
    </xf>
    <xf numFmtId="0" fontId="0" fillId="4" borderId="0" xfId="0" applyFill="1" applyBorder="1" applyAlignment="1">
      <alignment horizontal="right"/>
    </xf>
    <xf numFmtId="0" fontId="7" fillId="4" borderId="0" xfId="0" applyFont="1" applyFill="1" applyBorder="1"/>
    <xf numFmtId="0" fontId="3" fillId="4" borderId="0" xfId="0" applyFont="1" applyFill="1" applyBorder="1" applyAlignment="1">
      <alignment vertical="center" wrapText="1"/>
    </xf>
    <xf numFmtId="0" fontId="4" fillId="4" borderId="0" xfId="0" applyFont="1" applyFill="1" applyBorder="1" applyAlignment="1">
      <alignment vertical="center" wrapText="1"/>
    </xf>
    <xf numFmtId="0" fontId="7" fillId="4" borderId="0" xfId="0" applyFont="1" applyFill="1" applyAlignment="1">
      <alignment horizontal="right"/>
    </xf>
    <xf numFmtId="0" fontId="7" fillId="4" borderId="0" xfId="0" applyFont="1" applyFill="1"/>
    <xf numFmtId="0" fontId="7" fillId="4" borderId="0" xfId="0" applyFont="1" applyFill="1" applyAlignment="1">
      <alignment horizontal="left" vertical="top"/>
    </xf>
    <xf numFmtId="0" fontId="7" fillId="4" borderId="0" xfId="0" applyFont="1" applyFill="1" applyAlignment="1">
      <alignment horizontal="center"/>
    </xf>
    <xf numFmtId="0" fontId="7" fillId="4" borderId="0" xfId="0" applyFont="1" applyFill="1" applyAlignment="1">
      <alignment horizontal="left" vertical="top" wrapText="1"/>
    </xf>
    <xf numFmtId="0" fontId="8" fillId="4" borderId="0" xfId="0" applyFont="1" applyFill="1"/>
    <xf numFmtId="0" fontId="0" fillId="4" borderId="0" xfId="0" applyFill="1" applyAlignment="1">
      <alignment textRotation="90"/>
    </xf>
    <xf numFmtId="0" fontId="1" fillId="4" borderId="0" xfId="0" applyFont="1" applyFill="1" applyAlignment="1">
      <alignment textRotation="90"/>
    </xf>
    <xf numFmtId="0" fontId="11" fillId="4" borderId="0" xfId="0" applyFont="1" applyFill="1" applyAlignment="1">
      <alignment horizontal="right" textRotation="90" wrapText="1"/>
    </xf>
    <xf numFmtId="0" fontId="3" fillId="4" borderId="0" xfId="0" applyFont="1" applyFill="1" applyAlignment="1">
      <alignment vertical="center" wrapText="1"/>
    </xf>
    <xf numFmtId="0" fontId="20" fillId="4" borderId="0" xfId="0" applyFont="1" applyFill="1" applyBorder="1"/>
    <xf numFmtId="0" fontId="20" fillId="4" borderId="0" xfId="0" applyFont="1" applyFill="1"/>
    <xf numFmtId="0" fontId="1" fillId="4" borderId="0" xfId="0" applyFont="1" applyFill="1"/>
    <xf numFmtId="0" fontId="1" fillId="7" borderId="5" xfId="0" applyFont="1" applyFill="1" applyBorder="1" applyAlignment="1">
      <alignment horizontal="center" vertical="center"/>
    </xf>
    <xf numFmtId="0" fontId="27" fillId="6" borderId="0" xfId="0" applyFont="1" applyFill="1" applyAlignment="1">
      <alignment horizontal="left" vertical="center"/>
    </xf>
    <xf numFmtId="0" fontId="0" fillId="3" borderId="0" xfId="0" applyFill="1" applyAlignment="1">
      <alignment vertical="center"/>
    </xf>
    <xf numFmtId="0" fontId="5" fillId="3" borderId="1" xfId="0" applyFont="1" applyFill="1" applyBorder="1" applyAlignment="1">
      <alignment vertical="center"/>
    </xf>
    <xf numFmtId="0" fontId="0" fillId="3" borderId="0" xfId="0" applyFill="1" applyBorder="1" applyAlignment="1">
      <alignment vertical="center"/>
    </xf>
    <xf numFmtId="0" fontId="0" fillId="3" borderId="1" xfId="0" applyFill="1" applyBorder="1" applyAlignment="1">
      <alignment vertical="center"/>
    </xf>
    <xf numFmtId="0" fontId="0" fillId="3" borderId="0" xfId="0" applyFill="1" applyAlignment="1">
      <alignment horizontal="right" vertical="center"/>
    </xf>
    <xf numFmtId="0" fontId="0" fillId="3" borderId="6" xfId="0" applyFill="1" applyBorder="1" applyAlignment="1">
      <alignment vertical="center"/>
    </xf>
    <xf numFmtId="0" fontId="20" fillId="4" borderId="6" xfId="0" applyFont="1" applyFill="1" applyBorder="1" applyAlignment="1">
      <alignment horizontal="center" vertical="center"/>
    </xf>
    <xf numFmtId="0" fontId="0" fillId="5" borderId="2" xfId="0" applyFill="1" applyBorder="1" applyAlignment="1" applyProtection="1">
      <alignment horizontal="center" vertical="center"/>
      <protection hidden="1"/>
    </xf>
    <xf numFmtId="0" fontId="0" fillId="5" borderId="2" xfId="0" applyFont="1" applyFill="1" applyBorder="1" applyAlignment="1" applyProtection="1">
      <alignment horizontal="center" vertical="center"/>
      <protection hidden="1"/>
    </xf>
    <xf numFmtId="0" fontId="0" fillId="7" borderId="2" xfId="0" applyFill="1" applyBorder="1" applyAlignment="1" applyProtection="1">
      <alignment horizontal="center" vertical="center"/>
      <protection hidden="1"/>
    </xf>
    <xf numFmtId="0" fontId="0" fillId="4" borderId="6" xfId="0" applyFont="1" applyFill="1" applyBorder="1" applyAlignment="1" applyProtection="1">
      <alignment horizontal="center" vertical="center"/>
      <protection hidden="1"/>
    </xf>
    <xf numFmtId="0" fontId="0" fillId="5" borderId="3" xfId="0" applyFont="1" applyFill="1" applyBorder="1" applyAlignment="1" applyProtection="1">
      <alignment horizontal="center" vertical="center"/>
      <protection hidden="1"/>
    </xf>
    <xf numFmtId="2" fontId="0" fillId="5" borderId="2" xfId="0" applyNumberFormat="1" applyFill="1" applyBorder="1" applyAlignment="1" applyProtection="1">
      <alignment horizontal="center" vertical="center"/>
      <protection hidden="1"/>
    </xf>
    <xf numFmtId="0" fontId="12" fillId="4" borderId="3"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21" fillId="6" borderId="2" xfId="0" applyFont="1" applyFill="1" applyBorder="1" applyAlignment="1">
      <alignment horizontal="left" vertical="center" wrapText="1"/>
    </xf>
    <xf numFmtId="0" fontId="21" fillId="6" borderId="2" xfId="0" applyFont="1" applyFill="1" applyBorder="1" applyAlignment="1">
      <alignment horizontal="left" vertical="center"/>
    </xf>
    <xf numFmtId="0" fontId="1" fillId="7" borderId="2" xfId="0" applyFont="1" applyFill="1" applyBorder="1" applyAlignment="1">
      <alignment horizontal="center" vertical="center"/>
    </xf>
    <xf numFmtId="0" fontId="0" fillId="6" borderId="2" xfId="0" applyFill="1" applyBorder="1" applyAlignment="1">
      <alignment horizontal="center" vertical="center" wrapText="1"/>
    </xf>
    <xf numFmtId="0" fontId="0" fillId="6" borderId="2" xfId="0" applyFill="1" applyBorder="1" applyAlignment="1">
      <alignment horizontal="center" vertical="center"/>
    </xf>
    <xf numFmtId="0" fontId="31" fillId="4" borderId="7" xfId="0" applyFont="1" applyFill="1" applyBorder="1" applyAlignment="1">
      <alignment horizontal="center" textRotation="90" wrapText="1"/>
    </xf>
    <xf numFmtId="0" fontId="32" fillId="4" borderId="7" xfId="0" applyFont="1" applyFill="1" applyBorder="1" applyAlignment="1">
      <alignment horizontal="right" wrapText="1"/>
    </xf>
    <xf numFmtId="0" fontId="33" fillId="4" borderId="7" xfId="0" applyFont="1" applyFill="1" applyBorder="1" applyAlignment="1">
      <alignment horizontal="center" textRotation="90"/>
    </xf>
    <xf numFmtId="0" fontId="34" fillId="4" borderId="7" xfId="0" applyFont="1" applyFill="1" applyBorder="1" applyAlignment="1">
      <alignment horizontal="center" textRotation="90"/>
    </xf>
    <xf numFmtId="0" fontId="35" fillId="4" borderId="7" xfId="0" applyFont="1" applyFill="1" applyBorder="1" applyAlignment="1">
      <alignment horizontal="center" textRotation="90" wrapText="1"/>
    </xf>
    <xf numFmtId="0" fontId="36" fillId="4" borderId="0" xfId="0" applyFont="1" applyFill="1"/>
    <xf numFmtId="0" fontId="36" fillId="4" borderId="0" xfId="0" applyFont="1" applyFill="1" applyAlignment="1">
      <alignment horizontal="left"/>
    </xf>
    <xf numFmtId="0" fontId="34" fillId="4" borderId="0" xfId="0" applyFont="1" applyFill="1"/>
    <xf numFmtId="0" fontId="34" fillId="4" borderId="0" xfId="0" applyFont="1" applyFill="1" applyBorder="1" applyAlignment="1" applyProtection="1">
      <alignment horizontal="center" vertical="center"/>
      <protection hidden="1"/>
    </xf>
    <xf numFmtId="0" fontId="36" fillId="4" borderId="0" xfId="0" applyFont="1" applyFill="1" applyBorder="1" applyAlignment="1" applyProtection="1">
      <alignment horizontal="center" vertical="center"/>
      <protection hidden="1"/>
    </xf>
    <xf numFmtId="0" fontId="34" fillId="4" borderId="0" xfId="0" applyFont="1" applyFill="1" applyAlignment="1">
      <alignment horizontal="center" vertical="center"/>
    </xf>
    <xf numFmtId="0" fontId="34" fillId="4" borderId="0" xfId="0" applyFont="1" applyFill="1" applyAlignment="1" applyProtection="1">
      <alignment horizontal="center" vertical="center"/>
      <protection hidden="1"/>
    </xf>
    <xf numFmtId="0" fontId="37" fillId="4" borderId="0" xfId="0" applyFont="1" applyFill="1" applyAlignment="1" applyProtection="1">
      <alignment horizontal="center" vertical="center"/>
      <protection hidden="1"/>
    </xf>
    <xf numFmtId="0" fontId="34" fillId="4" borderId="0" xfId="0" applyFont="1" applyFill="1" applyAlignment="1">
      <alignment horizontal="center" vertical="center" wrapText="1"/>
    </xf>
    <xf numFmtId="0" fontId="37" fillId="4" borderId="0" xfId="0" applyFont="1" applyFill="1" applyAlignment="1" applyProtection="1">
      <alignment horizontal="center" vertical="center" wrapText="1"/>
      <protection hidden="1"/>
    </xf>
    <xf numFmtId="0" fontId="38" fillId="4" borderId="0" xfId="0" applyFont="1" applyFill="1" applyBorder="1" applyAlignment="1" applyProtection="1">
      <alignment horizontal="center" vertical="center"/>
      <protection hidden="1"/>
    </xf>
    <xf numFmtId="0" fontId="34" fillId="4" borderId="0" xfId="0" applyFont="1" applyFill="1" applyAlignment="1">
      <alignment horizontal="right" vertical="center"/>
    </xf>
    <xf numFmtId="164" fontId="38" fillId="4" borderId="0" xfId="0" applyNumberFormat="1" applyFont="1" applyFill="1" applyAlignment="1" applyProtection="1">
      <alignment horizontal="center" vertical="center"/>
      <protection hidden="1"/>
    </xf>
    <xf numFmtId="164" fontId="37" fillId="4" borderId="0" xfId="0" applyNumberFormat="1" applyFont="1" applyFill="1" applyAlignment="1" applyProtection="1">
      <alignment horizontal="center" vertical="center"/>
      <protection hidden="1"/>
    </xf>
    <xf numFmtId="0" fontId="27" fillId="6" borderId="8" xfId="0" applyFont="1" applyFill="1" applyBorder="1" applyAlignment="1">
      <alignment horizontal="center" vertical="center"/>
    </xf>
    <xf numFmtId="0" fontId="0" fillId="4" borderId="20" xfId="0" applyFill="1" applyBorder="1"/>
    <xf numFmtId="0" fontId="0" fillId="4" borderId="2" xfId="0" applyFill="1" applyBorder="1"/>
    <xf numFmtId="0" fontId="0" fillId="4" borderId="4" xfId="0" applyFill="1" applyBorder="1"/>
    <xf numFmtId="0" fontId="0" fillId="4" borderId="5" xfId="0" applyFill="1" applyBorder="1"/>
    <xf numFmtId="0" fontId="1" fillId="4" borderId="0" xfId="0" applyFont="1" applyFill="1" applyAlignment="1">
      <alignment horizontal="right" vertical="top"/>
    </xf>
    <xf numFmtId="0" fontId="40" fillId="6" borderId="0" xfId="0" applyFont="1" applyFill="1" applyAlignment="1">
      <alignment horizontal="left" vertical="center"/>
    </xf>
    <xf numFmtId="0" fontId="41" fillId="4" borderId="0" xfId="0" applyFont="1" applyFill="1" applyBorder="1" applyAlignment="1">
      <alignment horizontal="right" vertical="center" wrapText="1"/>
    </xf>
    <xf numFmtId="0" fontId="41" fillId="4" borderId="0" xfId="0" applyFont="1" applyFill="1" applyAlignment="1">
      <alignment horizontal="right" vertical="center" wrapText="1"/>
    </xf>
    <xf numFmtId="0" fontId="41" fillId="0" borderId="0" xfId="0" applyFont="1" applyFill="1" applyAlignment="1">
      <alignment horizontal="right" vertical="center" wrapText="1"/>
    </xf>
    <xf numFmtId="0" fontId="1" fillId="0" borderId="0" xfId="0" applyFont="1" applyFill="1" applyAlignment="1">
      <alignment horizontal="right"/>
    </xf>
    <xf numFmtId="0" fontId="27" fillId="6" borderId="0" xfId="0" applyFont="1" applyFill="1" applyAlignment="1">
      <alignment horizontal="left" vertical="center"/>
    </xf>
    <xf numFmtId="0" fontId="20" fillId="4" borderId="0" xfId="0" applyFont="1" applyFill="1" applyAlignment="1" applyProtection="1">
      <alignment textRotation="90"/>
      <protection hidden="1"/>
    </xf>
    <xf numFmtId="0" fontId="20" fillId="4" borderId="0" xfId="0" applyFont="1" applyFill="1" applyAlignment="1" applyProtection="1">
      <alignment horizontal="left" vertical="top"/>
      <protection hidden="1"/>
    </xf>
    <xf numFmtId="0" fontId="20" fillId="4" borderId="0" xfId="0" applyFont="1" applyFill="1" applyAlignment="1" applyProtection="1">
      <alignment horizontal="right"/>
      <protection hidden="1"/>
    </xf>
    <xf numFmtId="0" fontId="20" fillId="4" borderId="0" xfId="0" quotePrefix="1" applyFont="1" applyFill="1" applyAlignment="1" applyProtection="1">
      <alignment horizontal="right"/>
      <protection hidden="1"/>
    </xf>
    <xf numFmtId="0" fontId="0" fillId="4" borderId="16" xfId="0" applyFill="1" applyBorder="1" applyAlignment="1">
      <alignment horizontal="center" vertical="center"/>
    </xf>
    <xf numFmtId="0" fontId="27" fillId="4" borderId="0" xfId="0" applyFont="1" applyFill="1" applyAlignment="1">
      <alignment horizontal="left" vertical="center"/>
    </xf>
    <xf numFmtId="0" fontId="42" fillId="6" borderId="0" xfId="0" applyFont="1" applyFill="1" applyAlignment="1" applyProtection="1">
      <alignment horizontal="center"/>
      <protection hidden="1"/>
    </xf>
    <xf numFmtId="0" fontId="43" fillId="6" borderId="0" xfId="0" applyFont="1" applyFill="1" applyAlignment="1" applyProtection="1">
      <alignment horizontal="left" vertical="center" wrapText="1"/>
      <protection hidden="1"/>
    </xf>
    <xf numFmtId="0" fontId="42" fillId="6" borderId="0" xfId="0" applyFont="1" applyFill="1" applyAlignment="1" applyProtection="1">
      <protection hidden="1"/>
    </xf>
    <xf numFmtId="0" fontId="42" fillId="6" borderId="0" xfId="0" applyFont="1" applyFill="1"/>
    <xf numFmtId="0" fontId="0" fillId="6" borderId="0" xfId="0" applyFill="1"/>
    <xf numFmtId="0" fontId="20" fillId="6" borderId="0" xfId="0" applyFont="1" applyFill="1"/>
    <xf numFmtId="0" fontId="42" fillId="4" borderId="0" xfId="0" applyFont="1" applyFill="1"/>
    <xf numFmtId="2" fontId="0" fillId="0" borderId="2" xfId="0" applyNumberFormat="1" applyBorder="1" applyAlignment="1">
      <alignment horizontal="center" vertical="center"/>
    </xf>
    <xf numFmtId="14" fontId="0" fillId="0" borderId="2" xfId="0" applyNumberFormat="1" applyBorder="1" applyAlignment="1">
      <alignment horizontal="center" vertical="center"/>
    </xf>
    <xf numFmtId="0" fontId="0" fillId="4" borderId="17" xfId="0" applyFont="1" applyFill="1" applyBorder="1" applyAlignment="1" applyProtection="1">
      <alignment horizontal="center" vertical="center"/>
      <protection hidden="1"/>
    </xf>
    <xf numFmtId="0" fontId="0" fillId="4"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4" borderId="0" xfId="0" applyFill="1" applyProtection="1"/>
    <xf numFmtId="0" fontId="0" fillId="4" borderId="0" xfId="0" applyFont="1" applyFill="1" applyBorder="1" applyProtection="1"/>
    <xf numFmtId="0" fontId="36" fillId="4" borderId="0" xfId="0" applyFont="1" applyFill="1" applyBorder="1" applyAlignment="1" applyProtection="1">
      <alignment horizontal="right" vertical="center"/>
    </xf>
    <xf numFmtId="0" fontId="2" fillId="4" borderId="0" xfId="0" applyFont="1" applyFill="1" applyBorder="1" applyProtection="1"/>
    <xf numFmtId="0" fontId="5" fillId="4" borderId="0" xfId="0" applyFont="1" applyFill="1" applyBorder="1" applyAlignment="1" applyProtection="1">
      <alignment horizontal="center" vertical="center"/>
    </xf>
    <xf numFmtId="0" fontId="6" fillId="4" borderId="0" xfId="0" applyFont="1" applyFill="1" applyBorder="1" applyProtection="1"/>
    <xf numFmtId="0" fontId="6" fillId="4" borderId="0" xfId="0" applyFont="1" applyFill="1" applyBorder="1" applyAlignment="1" applyProtection="1">
      <alignment horizontal="right"/>
    </xf>
    <xf numFmtId="0" fontId="0" fillId="4" borderId="0" xfId="0" applyFill="1" applyBorder="1" applyProtection="1"/>
    <xf numFmtId="0" fontId="0" fillId="4" borderId="1" xfId="0" applyFill="1" applyBorder="1" applyProtection="1"/>
    <xf numFmtId="0" fontId="1" fillId="4" borderId="0" xfId="0" applyFont="1" applyFill="1" applyBorder="1" applyAlignment="1" applyProtection="1">
      <alignment horizontal="right"/>
    </xf>
    <xf numFmtId="0" fontId="22" fillId="4" borderId="0" xfId="0" applyFont="1" applyFill="1" applyAlignment="1" applyProtection="1">
      <alignment horizontal="left" vertical="top" wrapText="1"/>
    </xf>
    <xf numFmtId="0" fontId="0" fillId="3" borderId="0" xfId="0" applyFill="1" applyAlignment="1" applyProtection="1">
      <alignment vertical="center"/>
    </xf>
    <xf numFmtId="0" fontId="0" fillId="4" borderId="16" xfId="0"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0" fillId="0" borderId="0" xfId="0" applyFill="1" applyBorder="1" applyProtection="1"/>
    <xf numFmtId="0" fontId="41" fillId="4" borderId="0" xfId="0" applyFont="1" applyFill="1" applyBorder="1" applyAlignment="1" applyProtection="1">
      <alignment horizontal="right" vertical="center" wrapText="1"/>
    </xf>
    <xf numFmtId="0" fontId="3" fillId="4" borderId="0" xfId="0" applyFont="1" applyFill="1" applyBorder="1" applyAlignment="1" applyProtection="1">
      <alignment vertical="center" wrapText="1"/>
    </xf>
    <xf numFmtId="0" fontId="0" fillId="0" borderId="0" xfId="0" applyFill="1" applyAlignment="1">
      <alignment vertical="top"/>
    </xf>
    <xf numFmtId="0" fontId="45" fillId="4" borderId="15" xfId="0" applyFont="1" applyFill="1" applyBorder="1" applyAlignment="1" applyProtection="1">
      <alignment vertical="top" wrapText="1"/>
      <protection locked="0"/>
    </xf>
    <xf numFmtId="0" fontId="21" fillId="4" borderId="3" xfId="0" applyFont="1" applyFill="1" applyBorder="1" applyAlignment="1" applyProtection="1">
      <alignment vertical="top" wrapText="1"/>
      <protection locked="0"/>
    </xf>
    <xf numFmtId="0" fontId="0" fillId="0" borderId="0" xfId="0" applyFill="1" applyProtection="1">
      <protection hidden="1"/>
    </xf>
    <xf numFmtId="0" fontId="0" fillId="4" borderId="0" xfId="0" applyFill="1" applyProtection="1">
      <protection hidden="1"/>
    </xf>
    <xf numFmtId="0" fontId="1" fillId="4" borderId="0" xfId="0" applyFont="1" applyFill="1" applyAlignment="1" applyProtection="1">
      <alignment horizontal="right"/>
      <protection hidden="1"/>
    </xf>
    <xf numFmtId="0" fontId="0" fillId="4" borderId="0" xfId="0" applyFill="1" applyAlignment="1" applyProtection="1">
      <alignment horizontal="right"/>
      <protection hidden="1"/>
    </xf>
    <xf numFmtId="0" fontId="7" fillId="4" borderId="0" xfId="0" applyFont="1" applyFill="1" applyProtection="1">
      <protection hidden="1"/>
    </xf>
    <xf numFmtId="0" fontId="40" fillId="6" borderId="0" xfId="0" applyFont="1" applyFill="1" applyAlignment="1" applyProtection="1">
      <alignment horizontal="left" vertical="center"/>
      <protection hidden="1"/>
    </xf>
    <xf numFmtId="0" fontId="27" fillId="6" borderId="0" xfId="0" applyFont="1" applyFill="1" applyAlignment="1" applyProtection="1">
      <alignment horizontal="left" vertical="center"/>
      <protection hidden="1"/>
    </xf>
    <xf numFmtId="0" fontId="23" fillId="4" borderId="24" xfId="0" applyFont="1" applyFill="1" applyBorder="1" applyProtection="1">
      <protection hidden="1"/>
    </xf>
    <xf numFmtId="0" fontId="0" fillId="4" borderId="25" xfId="0" applyFill="1" applyBorder="1" applyProtection="1">
      <protection hidden="1"/>
    </xf>
    <xf numFmtId="0" fontId="1" fillId="4" borderId="25" xfId="0" applyFont="1" applyFill="1" applyBorder="1" applyAlignment="1" applyProtection="1">
      <alignment horizontal="right"/>
      <protection hidden="1"/>
    </xf>
    <xf numFmtId="0" fontId="0" fillId="4" borderId="25" xfId="0" applyFill="1" applyBorder="1" applyAlignment="1" applyProtection="1">
      <alignment horizontal="right"/>
      <protection hidden="1"/>
    </xf>
    <xf numFmtId="0" fontId="0" fillId="4" borderId="26" xfId="0" applyFill="1" applyBorder="1" applyAlignment="1" applyProtection="1">
      <alignment horizontal="right"/>
      <protection hidden="1"/>
    </xf>
    <xf numFmtId="0" fontId="1" fillId="0" borderId="0" xfId="0" applyFont="1" applyAlignment="1" applyProtection="1">
      <alignment textRotation="90"/>
      <protection hidden="1"/>
    </xf>
    <xf numFmtId="0" fontId="1" fillId="4" borderId="0" xfId="0" applyFont="1" applyFill="1" applyAlignment="1" applyProtection="1">
      <alignment textRotation="90"/>
      <protection hidden="1"/>
    </xf>
    <xf numFmtId="0" fontId="11" fillId="4" borderId="0" xfId="0" applyFont="1" applyFill="1" applyAlignment="1" applyProtection="1">
      <alignment horizontal="right" textRotation="90" wrapText="1"/>
      <protection hidden="1"/>
    </xf>
    <xf numFmtId="0" fontId="7" fillId="4" borderId="0" xfId="0" applyFont="1" applyFill="1" applyAlignment="1" applyProtection="1">
      <alignment horizontal="center"/>
      <protection hidden="1"/>
    </xf>
    <xf numFmtId="0" fontId="0" fillId="0" borderId="0" xfId="0" applyProtection="1">
      <protection hidden="1"/>
    </xf>
    <xf numFmtId="0" fontId="38" fillId="4" borderId="0" xfId="0" applyFont="1" applyFill="1" applyBorder="1" applyAlignment="1" applyProtection="1">
      <alignment horizontal="left" vertical="center" wrapText="1"/>
      <protection hidden="1"/>
    </xf>
    <xf numFmtId="0" fontId="23" fillId="4" borderId="0" xfId="0" applyFont="1" applyFill="1" applyAlignment="1" applyProtection="1">
      <alignment wrapText="1"/>
      <protection hidden="1"/>
    </xf>
    <xf numFmtId="0" fontId="6" fillId="4" borderId="0" xfId="0" applyFont="1" applyFill="1" applyBorder="1" applyAlignment="1" applyProtection="1">
      <alignment horizontal="center" textRotation="90" wrapText="1"/>
      <protection hidden="1"/>
    </xf>
    <xf numFmtId="0" fontId="10" fillId="4" borderId="0" xfId="0" applyFont="1" applyFill="1" applyBorder="1" applyAlignment="1" applyProtection="1">
      <alignment horizontal="center"/>
      <protection hidden="1"/>
    </xf>
    <xf numFmtId="0" fontId="10" fillId="4" borderId="0" xfId="0" applyFont="1" applyFill="1" applyAlignment="1" applyProtection="1">
      <alignment horizontal="right"/>
      <protection hidden="1"/>
    </xf>
    <xf numFmtId="0" fontId="32" fillId="4" borderId="7" xfId="0" applyFont="1" applyFill="1" applyBorder="1" applyAlignment="1" applyProtection="1">
      <alignment horizontal="right" wrapText="1"/>
      <protection hidden="1"/>
    </xf>
    <xf numFmtId="0" fontId="33" fillId="4" borderId="7" xfId="0" applyFont="1" applyFill="1" applyBorder="1" applyAlignment="1" applyProtection="1">
      <alignment horizontal="center" textRotation="90"/>
      <protection hidden="1"/>
    </xf>
    <xf numFmtId="0" fontId="0" fillId="4" borderId="7" xfId="0" applyFill="1" applyBorder="1" applyAlignment="1" applyProtection="1">
      <alignment horizontal="center"/>
      <protection hidden="1"/>
    </xf>
    <xf numFmtId="0" fontId="0" fillId="4" borderId="7" xfId="0" applyFill="1" applyBorder="1" applyAlignment="1" applyProtection="1">
      <alignment horizontal="center" textRotation="90"/>
      <protection hidden="1"/>
    </xf>
    <xf numFmtId="0" fontId="34" fillId="4" borderId="7" xfId="0" applyFont="1" applyFill="1" applyBorder="1" applyAlignment="1" applyProtection="1">
      <alignment horizontal="center" textRotation="90"/>
      <protection hidden="1"/>
    </xf>
    <xf numFmtId="0" fontId="31" fillId="4" borderId="7" xfId="0" applyFont="1" applyFill="1" applyBorder="1" applyAlignment="1" applyProtection="1">
      <alignment horizontal="center" textRotation="90" wrapText="1"/>
      <protection hidden="1"/>
    </xf>
    <xf numFmtId="0" fontId="0" fillId="4" borderId="0" xfId="0" applyFill="1" applyAlignment="1" applyProtection="1">
      <alignment textRotation="90"/>
      <protection hidden="1"/>
    </xf>
    <xf numFmtId="0" fontId="0" fillId="4" borderId="7" xfId="0" applyFill="1" applyBorder="1" applyProtection="1">
      <protection hidden="1"/>
    </xf>
    <xf numFmtId="0" fontId="5" fillId="4" borderId="7" xfId="0" applyFont="1" applyFill="1" applyBorder="1" applyAlignment="1" applyProtection="1">
      <alignment horizontal="center" textRotation="90" wrapText="1"/>
      <protection hidden="1"/>
    </xf>
    <xf numFmtId="0" fontId="35" fillId="4" borderId="7" xfId="0" applyFont="1" applyFill="1" applyBorder="1" applyAlignment="1" applyProtection="1">
      <alignment horizontal="center" textRotation="90" wrapText="1"/>
      <protection hidden="1"/>
    </xf>
    <xf numFmtId="0" fontId="32" fillId="4" borderId="0" xfId="0" applyFont="1" applyFill="1" applyBorder="1" applyAlignment="1" applyProtection="1">
      <alignment horizontal="right" wrapText="1"/>
      <protection hidden="1"/>
    </xf>
    <xf numFmtId="0" fontId="33" fillId="4" borderId="0" xfId="0" applyFont="1" applyFill="1" applyBorder="1" applyAlignment="1" applyProtection="1">
      <alignment horizontal="center" textRotation="90"/>
      <protection hidden="1"/>
    </xf>
    <xf numFmtId="0" fontId="0" fillId="4" borderId="0" xfId="0" applyFill="1" applyBorder="1" applyAlignment="1" applyProtection="1">
      <alignment horizontal="center"/>
      <protection hidden="1"/>
    </xf>
    <xf numFmtId="0" fontId="0" fillId="4" borderId="0" xfId="0" applyFill="1" applyBorder="1" applyAlignment="1" applyProtection="1">
      <alignment horizontal="center" textRotation="90"/>
      <protection hidden="1"/>
    </xf>
    <xf numFmtId="0" fontId="34" fillId="4" borderId="0" xfId="0" applyFont="1" applyFill="1" applyBorder="1" applyAlignment="1" applyProtection="1">
      <alignment horizontal="center" textRotation="90"/>
      <protection hidden="1"/>
    </xf>
    <xf numFmtId="0" fontId="31" fillId="4" borderId="0" xfId="0" applyFont="1" applyFill="1" applyBorder="1" applyAlignment="1" applyProtection="1">
      <alignment horizontal="center" textRotation="90" wrapText="1"/>
      <protection hidden="1"/>
    </xf>
    <xf numFmtId="0" fontId="0" fillId="4" borderId="0" xfId="0" applyFill="1" applyBorder="1" applyProtection="1">
      <protection hidden="1"/>
    </xf>
    <xf numFmtId="0" fontId="5" fillId="4" borderId="0" xfId="0" applyFont="1" applyFill="1" applyBorder="1" applyAlignment="1" applyProtection="1">
      <alignment horizontal="center" textRotation="90" wrapText="1"/>
      <protection hidden="1"/>
    </xf>
    <xf numFmtId="0" fontId="33" fillId="4" borderId="0" xfId="0" applyFont="1" applyFill="1" applyBorder="1" applyAlignment="1" applyProtection="1">
      <alignment horizontal="center" textRotation="90" wrapText="1"/>
      <protection hidden="1"/>
    </xf>
    <xf numFmtId="0" fontId="35" fillId="4" borderId="0" xfId="0" applyFont="1" applyFill="1" applyBorder="1" applyAlignment="1" applyProtection="1">
      <alignment horizontal="center" textRotation="90" wrapText="1"/>
      <protection hidden="1"/>
    </xf>
    <xf numFmtId="0" fontId="1" fillId="0" borderId="0" xfId="0" applyFont="1" applyProtection="1">
      <protection hidden="1"/>
    </xf>
    <xf numFmtId="0" fontId="1" fillId="4" borderId="0" xfId="0" applyFont="1" applyFill="1" applyProtection="1">
      <protection hidden="1"/>
    </xf>
    <xf numFmtId="0" fontId="22" fillId="4" borderId="0" xfId="0" applyFont="1" applyFill="1" applyProtection="1">
      <protection hidden="1"/>
    </xf>
    <xf numFmtId="0" fontId="2" fillId="4" borderId="0" xfId="0" applyFont="1" applyFill="1" applyProtection="1">
      <protection hidden="1"/>
    </xf>
    <xf numFmtId="0" fontId="36" fillId="4" borderId="0" xfId="0" applyFont="1" applyFill="1" applyProtection="1">
      <protection hidden="1"/>
    </xf>
    <xf numFmtId="0" fontId="0" fillId="3" borderId="0" xfId="0" applyFill="1" applyProtection="1">
      <protection hidden="1"/>
    </xf>
    <xf numFmtId="2" fontId="1" fillId="0" borderId="0" xfId="0" applyNumberFormat="1" applyFont="1" applyProtection="1">
      <protection hidden="1"/>
    </xf>
    <xf numFmtId="0" fontId="22" fillId="4" borderId="0" xfId="0" applyFont="1" applyFill="1" applyAlignment="1" applyProtection="1">
      <alignment wrapText="1"/>
      <protection hidden="1"/>
    </xf>
    <xf numFmtId="0" fontId="13" fillId="4" borderId="0" xfId="0" applyFont="1" applyFill="1" applyAlignment="1" applyProtection="1">
      <alignment horizontal="right"/>
      <protection hidden="1"/>
    </xf>
    <xf numFmtId="0" fontId="10" fillId="2" borderId="0" xfId="0" applyFont="1" applyFill="1" applyAlignment="1" applyProtection="1">
      <alignment horizontal="right"/>
      <protection hidden="1"/>
    </xf>
    <xf numFmtId="0" fontId="7" fillId="4" borderId="0" xfId="0" applyFont="1" applyFill="1" applyAlignment="1" applyProtection="1">
      <alignment horizontal="left" vertical="top"/>
      <protection hidden="1"/>
    </xf>
    <xf numFmtId="0" fontId="7" fillId="4" borderId="0" xfId="0" applyFont="1" applyFill="1" applyAlignment="1" applyProtection="1">
      <alignment horizontal="left" vertical="top" wrapText="1"/>
      <protection hidden="1"/>
    </xf>
    <xf numFmtId="0" fontId="21" fillId="6" borderId="5" xfId="0" applyFont="1" applyFill="1" applyBorder="1" applyProtection="1">
      <protection hidden="1"/>
    </xf>
    <xf numFmtId="0" fontId="1" fillId="7" borderId="5"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4" borderId="6" xfId="0" applyFill="1" applyBorder="1" applyAlignment="1" applyProtection="1">
      <alignment horizontal="center" vertical="center"/>
      <protection hidden="1"/>
    </xf>
    <xf numFmtId="0" fontId="12" fillId="4" borderId="3" xfId="0" applyFont="1" applyFill="1" applyBorder="1" applyAlignment="1" applyProtection="1">
      <alignment horizontal="center" vertical="center"/>
      <protection hidden="1"/>
    </xf>
    <xf numFmtId="0" fontId="0" fillId="4" borderId="0" xfId="0" applyFont="1" applyFill="1" applyAlignment="1" applyProtection="1">
      <alignment horizontal="right"/>
      <protection hidden="1"/>
    </xf>
    <xf numFmtId="0" fontId="0" fillId="0" borderId="0" xfId="0" quotePrefix="1" applyProtection="1">
      <protection hidden="1"/>
    </xf>
    <xf numFmtId="0" fontId="21" fillId="6" borderId="2" xfId="0" applyFont="1" applyFill="1" applyBorder="1" applyAlignment="1" applyProtection="1">
      <alignment horizontal="left" vertical="center" wrapText="1"/>
      <protection hidden="1"/>
    </xf>
    <xf numFmtId="0" fontId="0" fillId="4" borderId="5" xfId="0" applyFill="1" applyBorder="1" applyAlignment="1" applyProtection="1">
      <alignment horizontal="center" vertical="center"/>
      <protection hidden="1"/>
    </xf>
    <xf numFmtId="0" fontId="1" fillId="7" borderId="2" xfId="0" applyFont="1"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12" fillId="4" borderId="2" xfId="0" applyFont="1" applyFill="1" applyBorder="1" applyAlignment="1" applyProtection="1">
      <alignment horizontal="center" vertical="center"/>
      <protection hidden="1"/>
    </xf>
    <xf numFmtId="164" fontId="13" fillId="2" borderId="2" xfId="0" applyNumberFormat="1" applyFont="1" applyFill="1" applyBorder="1" applyAlignment="1" applyProtection="1">
      <alignment horizontal="center" vertical="center"/>
      <protection hidden="1"/>
    </xf>
    <xf numFmtId="0" fontId="0" fillId="4" borderId="4" xfId="0" applyFill="1" applyBorder="1" applyProtection="1">
      <protection hidden="1"/>
    </xf>
    <xf numFmtId="0" fontId="7" fillId="4" borderId="0" xfId="0" applyFont="1" applyFill="1" applyAlignment="1" applyProtection="1">
      <alignment horizontal="right"/>
      <protection hidden="1"/>
    </xf>
    <xf numFmtId="0" fontId="0" fillId="4" borderId="2" xfId="0" applyFill="1" applyBorder="1" applyProtection="1">
      <protection hidden="1"/>
    </xf>
    <xf numFmtId="0" fontId="34" fillId="4" borderId="0" xfId="0" applyFont="1" applyFill="1" applyProtection="1">
      <protection hidden="1"/>
    </xf>
    <xf numFmtId="0" fontId="0" fillId="3" borderId="0" xfId="0" applyFill="1" applyBorder="1" applyProtection="1">
      <protection hidden="1"/>
    </xf>
    <xf numFmtId="0" fontId="0" fillId="6" borderId="2" xfId="0" applyFill="1" applyBorder="1" applyAlignment="1" applyProtection="1">
      <alignment horizontal="center" vertical="center" wrapText="1"/>
      <protection hidden="1"/>
    </xf>
    <xf numFmtId="0" fontId="20" fillId="4" borderId="0" xfId="0" applyFont="1" applyFill="1" applyProtection="1">
      <protection hidden="1"/>
    </xf>
    <xf numFmtId="0" fontId="1" fillId="4" borderId="0" xfId="0" applyFont="1" applyFill="1" applyAlignment="1" applyProtection="1">
      <alignment horizontal="center"/>
      <protection hidden="1"/>
    </xf>
    <xf numFmtId="0" fontId="2" fillId="4" borderId="0" xfId="0" applyFont="1" applyFill="1" applyAlignment="1" applyProtection="1">
      <alignment horizontal="left"/>
      <protection hidden="1"/>
    </xf>
    <xf numFmtId="0" fontId="36" fillId="4" borderId="0" xfId="0" applyFont="1" applyFill="1" applyAlignment="1" applyProtection="1">
      <alignment horizontal="left"/>
      <protection hidden="1"/>
    </xf>
    <xf numFmtId="0" fontId="13" fillId="4" borderId="0" xfId="0" applyFont="1" applyFill="1" applyAlignment="1" applyProtection="1">
      <alignment horizontal="center" vertical="center"/>
      <protection hidden="1"/>
    </xf>
    <xf numFmtId="0" fontId="0" fillId="3" borderId="0" xfId="0" applyFill="1" applyAlignment="1" applyProtection="1">
      <alignment horizontal="right" vertical="center"/>
      <protection hidden="1"/>
    </xf>
    <xf numFmtId="0" fontId="0" fillId="3" borderId="0" xfId="0" applyFill="1" applyAlignment="1" applyProtection="1">
      <alignment vertical="center"/>
      <protection hidden="1"/>
    </xf>
    <xf numFmtId="0" fontId="0" fillId="3" borderId="6" xfId="0" applyFill="1" applyBorder="1" applyAlignment="1" applyProtection="1">
      <alignment vertical="center"/>
      <protection hidden="1"/>
    </xf>
    <xf numFmtId="0" fontId="0" fillId="4" borderId="0" xfId="0" applyFill="1" applyAlignment="1" applyProtection="1">
      <alignment horizontal="center" vertical="center"/>
      <protection hidden="1"/>
    </xf>
    <xf numFmtId="0" fontId="13" fillId="4" borderId="0" xfId="0" applyFont="1" applyFill="1" applyBorder="1" applyAlignment="1" applyProtection="1">
      <alignment horizontal="center" vertical="center"/>
      <protection hidden="1"/>
    </xf>
    <xf numFmtId="0" fontId="0" fillId="4" borderId="5" xfId="0" applyFill="1" applyBorder="1" applyProtection="1">
      <protection hidden="1"/>
    </xf>
    <xf numFmtId="0" fontId="0" fillId="4" borderId="20" xfId="0" applyFill="1" applyBorder="1" applyProtection="1">
      <protection hidden="1"/>
    </xf>
    <xf numFmtId="0" fontId="0" fillId="3" borderId="0" xfId="0" applyFill="1" applyBorder="1" applyAlignment="1" applyProtection="1">
      <alignment vertical="center"/>
      <protection hidden="1"/>
    </xf>
    <xf numFmtId="0" fontId="0" fillId="4" borderId="4" xfId="0" applyFill="1" applyBorder="1" applyAlignment="1" applyProtection="1">
      <alignment horizontal="center" vertical="center"/>
      <protection hidden="1"/>
    </xf>
    <xf numFmtId="0" fontId="0" fillId="4" borderId="0" xfId="0" applyFill="1" applyAlignment="1" applyProtection="1">
      <alignment horizontal="center" vertical="center" wrapText="1"/>
      <protection hidden="1"/>
    </xf>
    <xf numFmtId="0" fontId="10" fillId="4" borderId="0" xfId="0" applyFont="1" applyFill="1" applyAlignment="1" applyProtection="1">
      <alignment horizontal="center" vertical="center"/>
      <protection hidden="1"/>
    </xf>
    <xf numFmtId="2" fontId="0" fillId="4" borderId="0" xfId="0" applyNumberFormat="1" applyFill="1" applyAlignment="1" applyProtection="1">
      <alignment horizontal="center" vertical="center"/>
      <protection hidden="1"/>
    </xf>
    <xf numFmtId="164" fontId="0" fillId="0" borderId="0" xfId="0" applyNumberFormat="1" applyFill="1" applyAlignment="1" applyProtection="1">
      <alignment horizontal="center" vertical="center"/>
      <protection hidden="1"/>
    </xf>
    <xf numFmtId="0" fontId="0" fillId="3" borderId="1" xfId="0" applyFill="1" applyBorder="1" applyAlignment="1" applyProtection="1">
      <alignment vertical="center"/>
      <protection hidden="1"/>
    </xf>
    <xf numFmtId="0" fontId="0" fillId="4" borderId="16"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21" fillId="6" borderId="2" xfId="0" applyFont="1" applyFill="1" applyBorder="1" applyAlignment="1" applyProtection="1">
      <alignment horizontal="left" vertical="center"/>
      <protection hidden="1"/>
    </xf>
    <xf numFmtId="0" fontId="0" fillId="6" borderId="2" xfId="0" applyFill="1" applyBorder="1" applyAlignment="1" applyProtection="1">
      <alignment horizontal="center" vertical="center"/>
      <protection hidden="1"/>
    </xf>
    <xf numFmtId="0" fontId="2" fillId="3" borderId="0" xfId="0" applyFont="1" applyFill="1" applyProtection="1">
      <protection hidden="1"/>
    </xf>
    <xf numFmtId="0" fontId="0" fillId="4" borderId="0" xfId="0" applyFont="1" applyFill="1" applyAlignment="1" applyProtection="1">
      <alignment horizontal="center" vertical="center"/>
      <protection hidden="1"/>
    </xf>
    <xf numFmtId="0" fontId="5" fillId="3" borderId="1" xfId="0" applyFont="1" applyFill="1" applyBorder="1" applyAlignment="1" applyProtection="1">
      <alignment vertical="center"/>
      <protection hidden="1"/>
    </xf>
    <xf numFmtId="0" fontId="22" fillId="4" borderId="0" xfId="0" applyFont="1" applyFill="1" applyBorder="1" applyAlignment="1" applyProtection="1">
      <alignment horizontal="left"/>
      <protection hidden="1"/>
    </xf>
    <xf numFmtId="0" fontId="10" fillId="4" borderId="0" xfId="0" applyFont="1" applyFill="1" applyBorder="1" applyAlignment="1" applyProtection="1">
      <alignment horizontal="center" vertical="center"/>
      <protection hidden="1"/>
    </xf>
    <xf numFmtId="2" fontId="0" fillId="4" borderId="0" xfId="0" applyNumberFormat="1" applyFill="1" applyBorder="1" applyAlignment="1" applyProtection="1">
      <alignment horizontal="center" vertical="center"/>
      <protection hidden="1"/>
    </xf>
    <xf numFmtId="0" fontId="22" fillId="4" borderId="0" xfId="0" applyFont="1" applyFill="1" applyAlignment="1" applyProtection="1">
      <alignment horizontal="left" vertical="top" wrapText="1"/>
      <protection hidden="1"/>
    </xf>
    <xf numFmtId="0" fontId="0" fillId="0" borderId="0" xfId="0" applyFill="1" applyAlignment="1" applyProtection="1">
      <alignment vertical="top"/>
      <protection hidden="1"/>
    </xf>
    <xf numFmtId="0" fontId="0" fillId="0" borderId="0" xfId="0" applyFill="1" applyAlignment="1" applyProtection="1">
      <alignment horizontal="right"/>
      <protection hidden="1"/>
    </xf>
    <xf numFmtId="0" fontId="0" fillId="4" borderId="0" xfId="0" applyFont="1" applyFill="1" applyAlignment="1" applyProtection="1">
      <alignment horizontal="left"/>
      <protection hidden="1"/>
    </xf>
    <xf numFmtId="0" fontId="34" fillId="4" borderId="0" xfId="0" applyFont="1" applyFill="1" applyAlignment="1" applyProtection="1">
      <alignment horizontal="right" vertical="center"/>
      <protection hidden="1"/>
    </xf>
    <xf numFmtId="164" fontId="0" fillId="0" borderId="0" xfId="0" applyNumberFormat="1" applyFill="1" applyAlignment="1" applyProtection="1">
      <alignment horizontal="right"/>
      <protection hidden="1"/>
    </xf>
    <xf numFmtId="0" fontId="8" fillId="4" borderId="0" xfId="0" applyFont="1" applyFill="1" applyProtection="1">
      <protection hidden="1"/>
    </xf>
    <xf numFmtId="0" fontId="24" fillId="6" borderId="9" xfId="0" applyFont="1" applyFill="1" applyBorder="1" applyAlignment="1" applyProtection="1">
      <alignment horizontal="center" vertical="center"/>
      <protection hidden="1"/>
    </xf>
    <xf numFmtId="0" fontId="24" fillId="6" borderId="7" xfId="0" applyFont="1" applyFill="1" applyBorder="1" applyAlignment="1" applyProtection="1">
      <alignment horizontal="center" vertical="center"/>
      <protection hidden="1"/>
    </xf>
    <xf numFmtId="0" fontId="0" fillId="0" borderId="0" xfId="0" applyAlignment="1" applyProtection="1">
      <alignment horizontal="right"/>
      <protection hidden="1"/>
    </xf>
    <xf numFmtId="0" fontId="27" fillId="6" borderId="8" xfId="0" applyFont="1" applyFill="1" applyBorder="1" applyAlignment="1" applyProtection="1">
      <alignment horizontal="center" vertical="center"/>
      <protection hidden="1"/>
    </xf>
    <xf numFmtId="0" fontId="26" fillId="6" borderId="9" xfId="0" applyFont="1" applyFill="1" applyBorder="1" applyProtection="1">
      <protection hidden="1"/>
    </xf>
    <xf numFmtId="0" fontId="34" fillId="4" borderId="0" xfId="0" applyFont="1" applyFill="1" applyAlignment="1" applyProtection="1">
      <alignment horizontal="center" vertical="center" wrapText="1"/>
      <protection hidden="1"/>
    </xf>
    <xf numFmtId="0" fontId="24" fillId="6" borderId="0" xfId="0" applyFont="1" applyFill="1" applyBorder="1" applyAlignment="1" applyProtection="1">
      <alignment horizontal="left" vertical="center"/>
      <protection hidden="1"/>
    </xf>
    <xf numFmtId="0" fontId="14" fillId="4" borderId="0" xfId="0" applyFont="1" applyFill="1" applyAlignment="1" applyProtection="1">
      <alignment horizontal="center" vertical="center" wrapText="1"/>
      <protection hidden="1"/>
    </xf>
    <xf numFmtId="0" fontId="24" fillId="6" borderId="7" xfId="0" applyFont="1" applyFill="1" applyBorder="1" applyAlignment="1" applyProtection="1">
      <alignment horizontal="left" vertical="center"/>
      <protection hidden="1"/>
    </xf>
    <xf numFmtId="0" fontId="1" fillId="4" borderId="0" xfId="0" applyFont="1" applyFill="1" applyAlignment="1" applyProtection="1">
      <alignment horizontal="right" vertical="top"/>
      <protection hidden="1"/>
    </xf>
    <xf numFmtId="0" fontId="20" fillId="4" borderId="6" xfId="0" applyFont="1" applyFill="1" applyBorder="1" applyAlignment="1" applyProtection="1">
      <alignment horizontal="center" vertical="center"/>
      <protection hidden="1"/>
    </xf>
    <xf numFmtId="0" fontId="0" fillId="4" borderId="0" xfId="0" applyFont="1" applyFill="1" applyBorder="1" applyProtection="1">
      <protection hidden="1"/>
    </xf>
    <xf numFmtId="0" fontId="36" fillId="4" borderId="0" xfId="0" applyFont="1" applyFill="1" applyBorder="1" applyAlignment="1" applyProtection="1">
      <alignment horizontal="right" vertical="center"/>
      <protection hidden="1"/>
    </xf>
    <xf numFmtId="0" fontId="2" fillId="4" borderId="0" xfId="0" applyFont="1" applyFill="1" applyBorder="1" applyProtection="1">
      <protection hidden="1"/>
    </xf>
    <xf numFmtId="0" fontId="5" fillId="4" borderId="0" xfId="0" applyFont="1" applyFill="1" applyBorder="1" applyAlignment="1" applyProtection="1">
      <alignment horizontal="center" vertical="center"/>
      <protection hidden="1"/>
    </xf>
    <xf numFmtId="0" fontId="6" fillId="4" borderId="0" xfId="0" applyFont="1" applyFill="1" applyBorder="1" applyProtection="1">
      <protection hidden="1"/>
    </xf>
    <xf numFmtId="0" fontId="6" fillId="4" borderId="0" xfId="0" applyFont="1" applyFill="1" applyBorder="1" applyAlignment="1" applyProtection="1">
      <alignment horizontal="right"/>
      <protection hidden="1"/>
    </xf>
    <xf numFmtId="0" fontId="0" fillId="4" borderId="0" xfId="0" applyFill="1" applyBorder="1" applyAlignment="1" applyProtection="1">
      <alignment horizontal="right"/>
      <protection hidden="1"/>
    </xf>
    <xf numFmtId="0" fontId="7" fillId="4" borderId="0" xfId="0" applyFont="1" applyFill="1" applyBorder="1" applyProtection="1">
      <protection hidden="1"/>
    </xf>
    <xf numFmtId="0" fontId="0" fillId="4" borderId="1" xfId="0" applyFill="1" applyBorder="1" applyProtection="1">
      <protection hidden="1"/>
    </xf>
    <xf numFmtId="0" fontId="1" fillId="4" borderId="0" xfId="0" applyFont="1" applyFill="1" applyBorder="1" applyAlignment="1" applyProtection="1">
      <alignment horizontal="right"/>
      <protection hidden="1"/>
    </xf>
    <xf numFmtId="0" fontId="0" fillId="4" borderId="16" xfId="0" applyFont="1" applyFill="1" applyBorder="1" applyAlignment="1" applyProtection="1">
      <alignment horizontal="center" vertical="center"/>
      <protection hidden="1"/>
    </xf>
    <xf numFmtId="0" fontId="45" fillId="4" borderId="15" xfId="0" applyFont="1" applyFill="1" applyBorder="1" applyAlignment="1" applyProtection="1">
      <alignment vertical="top" wrapText="1"/>
      <protection hidden="1"/>
    </xf>
    <xf numFmtId="0" fontId="21" fillId="4" borderId="3" xfId="0" applyFont="1" applyFill="1" applyBorder="1" applyAlignment="1" applyProtection="1">
      <alignment vertical="top" wrapText="1"/>
      <protection hidden="1"/>
    </xf>
    <xf numFmtId="0" fontId="0" fillId="0" borderId="0" xfId="0" applyFill="1" applyBorder="1" applyProtection="1">
      <protection hidden="1"/>
    </xf>
    <xf numFmtId="0" fontId="41" fillId="4" borderId="0" xfId="0" applyFont="1" applyFill="1" applyBorder="1" applyAlignment="1" applyProtection="1">
      <alignment horizontal="right" vertical="center" wrapText="1"/>
      <protection hidden="1"/>
    </xf>
    <xf numFmtId="0" fontId="3" fillId="4" borderId="0" xfId="0" applyFont="1" applyFill="1" applyBorder="1" applyAlignment="1" applyProtection="1">
      <alignment vertical="center" wrapText="1"/>
      <protection hidden="1"/>
    </xf>
    <xf numFmtId="0" fontId="4" fillId="4" borderId="0" xfId="0" applyFont="1" applyFill="1" applyBorder="1" applyAlignment="1" applyProtection="1">
      <alignment vertical="center" wrapText="1"/>
      <protection hidden="1"/>
    </xf>
    <xf numFmtId="0" fontId="20" fillId="4" borderId="0" xfId="0" applyFont="1" applyFill="1" applyBorder="1" applyProtection="1">
      <protection hidden="1"/>
    </xf>
    <xf numFmtId="0" fontId="41" fillId="4" borderId="0" xfId="0" applyFont="1" applyFill="1" applyAlignment="1" applyProtection="1">
      <alignment horizontal="right" vertical="center" wrapText="1"/>
      <protection hidden="1"/>
    </xf>
    <xf numFmtId="0" fontId="3" fillId="4" borderId="0" xfId="0" applyFont="1" applyFill="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41" fillId="0" borderId="0" xfId="0" applyFont="1" applyFill="1" applyAlignment="1" applyProtection="1">
      <alignment horizontal="right" vertical="center" wrapText="1"/>
      <protection hidden="1"/>
    </xf>
    <xf numFmtId="0" fontId="3" fillId="0" borderId="0" xfId="0" applyFont="1" applyFill="1" applyAlignment="1" applyProtection="1">
      <alignment vertical="center" wrapText="1"/>
      <protection hidden="1"/>
    </xf>
    <xf numFmtId="0" fontId="7" fillId="0" borderId="0" xfId="0" applyFont="1" applyFill="1" applyProtection="1">
      <protection hidden="1"/>
    </xf>
    <xf numFmtId="0" fontId="1" fillId="0" borderId="0" xfId="0" applyFont="1" applyFill="1" applyAlignment="1" applyProtection="1">
      <alignment horizontal="right"/>
      <protection hidden="1"/>
    </xf>
    <xf numFmtId="0" fontId="21" fillId="6" borderId="2" xfId="0" applyFont="1" applyFill="1" applyBorder="1" applyAlignment="1" applyProtection="1">
      <alignment horizontal="left" vertical="center" wrapText="1"/>
      <protection hidden="1"/>
    </xf>
    <xf numFmtId="0" fontId="21" fillId="6" borderId="2" xfId="0" applyFont="1" applyFill="1" applyBorder="1" applyAlignment="1" applyProtection="1">
      <alignment horizontal="left" vertical="center"/>
      <protection hidden="1"/>
    </xf>
    <xf numFmtId="0" fontId="27" fillId="6" borderId="8" xfId="0" applyFont="1" applyFill="1" applyBorder="1" applyAlignment="1" applyProtection="1">
      <alignment horizontal="center" vertical="center"/>
      <protection hidden="1"/>
    </xf>
    <xf numFmtId="0" fontId="27" fillId="6" borderId="0" xfId="0" applyFont="1" applyFill="1" applyAlignment="1" applyProtection="1">
      <alignment horizontal="left" vertical="center"/>
      <protection hidden="1"/>
    </xf>
    <xf numFmtId="0" fontId="33" fillId="4" borderId="0" xfId="0" applyFont="1" applyFill="1" applyBorder="1" applyAlignment="1" applyProtection="1">
      <alignment horizontal="center" textRotation="90" wrapText="1"/>
      <protection hidden="1"/>
    </xf>
    <xf numFmtId="0" fontId="27" fillId="6" borderId="0" xfId="0" applyFont="1" applyFill="1" applyAlignment="1" applyProtection="1">
      <alignment horizontal="left" vertical="center"/>
      <protection hidden="1"/>
    </xf>
    <xf numFmtId="0" fontId="33" fillId="4" borderId="0" xfId="0" applyFont="1" applyFill="1" applyBorder="1" applyAlignment="1" applyProtection="1">
      <alignment horizontal="center" textRotation="90" wrapText="1"/>
      <protection hidden="1"/>
    </xf>
    <xf numFmtId="0" fontId="21" fillId="6" borderId="2" xfId="0" applyFont="1" applyFill="1" applyBorder="1" applyAlignment="1" applyProtection="1">
      <alignment horizontal="left" vertical="center"/>
      <protection hidden="1"/>
    </xf>
    <xf numFmtId="0" fontId="21" fillId="6" borderId="2" xfId="0" applyFont="1" applyFill="1" applyBorder="1" applyAlignment="1" applyProtection="1">
      <alignment horizontal="left" vertical="center" wrapText="1"/>
      <protection hidden="1"/>
    </xf>
    <xf numFmtId="0" fontId="27" fillId="6" borderId="8" xfId="0" applyFont="1" applyFill="1" applyBorder="1" applyAlignment="1" applyProtection="1">
      <alignment horizontal="center" vertical="center"/>
      <protection hidden="1"/>
    </xf>
    <xf numFmtId="0" fontId="0" fillId="0" borderId="0" xfId="0"/>
    <xf numFmtId="0" fontId="0" fillId="4" borderId="0" xfId="0" applyFill="1"/>
    <xf numFmtId="0" fontId="0" fillId="5" borderId="2" xfId="0" applyFill="1" applyBorder="1" applyAlignment="1" applyProtection="1">
      <alignment horizontal="center" vertical="center"/>
      <protection hidden="1"/>
    </xf>
    <xf numFmtId="0" fontId="0" fillId="5" borderId="2" xfId="0" applyFont="1" applyFill="1" applyBorder="1" applyAlignment="1" applyProtection="1">
      <alignment horizontal="center" vertical="center"/>
      <protection hidden="1"/>
    </xf>
    <xf numFmtId="0" fontId="0" fillId="7" borderId="2" xfId="0" applyFill="1" applyBorder="1" applyAlignment="1" applyProtection="1">
      <alignment horizontal="center" vertical="center"/>
      <protection hidden="1"/>
    </xf>
    <xf numFmtId="0" fontId="0" fillId="4" borderId="6" xfId="0" applyFont="1" applyFill="1" applyBorder="1" applyAlignment="1" applyProtection="1">
      <alignment horizontal="center" vertical="center"/>
      <protection hidden="1"/>
    </xf>
    <xf numFmtId="0" fontId="0" fillId="5" borderId="3" xfId="0" applyFont="1" applyFill="1" applyBorder="1" applyAlignment="1" applyProtection="1">
      <alignment horizontal="center" vertical="center"/>
      <protection hidden="1"/>
    </xf>
    <xf numFmtId="2" fontId="0" fillId="5" borderId="2" xfId="0" applyNumberFormat="1" applyFill="1" applyBorder="1" applyAlignment="1" applyProtection="1">
      <alignment horizontal="center" vertical="center"/>
      <protection hidden="1"/>
    </xf>
    <xf numFmtId="0" fontId="34" fillId="4" borderId="0" xfId="0" applyFont="1" applyFill="1" applyBorder="1" applyAlignment="1" applyProtection="1">
      <alignment horizontal="center" vertical="center"/>
      <protection hidden="1"/>
    </xf>
    <xf numFmtId="0" fontId="36" fillId="4" borderId="0" xfId="0" applyFont="1" applyFill="1" applyBorder="1" applyAlignment="1" applyProtection="1">
      <alignment horizontal="center" vertical="center"/>
      <protection hidden="1"/>
    </xf>
    <xf numFmtId="0" fontId="34" fillId="4" borderId="0" xfId="0" applyFont="1" applyFill="1" applyAlignment="1" applyProtection="1">
      <alignment horizontal="center" vertical="center"/>
      <protection hidden="1"/>
    </xf>
    <xf numFmtId="0" fontId="37" fillId="4" borderId="0" xfId="0" applyFont="1" applyFill="1" applyAlignment="1" applyProtection="1">
      <alignment horizontal="center" vertical="center"/>
      <protection hidden="1"/>
    </xf>
    <xf numFmtId="0" fontId="37" fillId="4" borderId="0" xfId="0" applyFont="1" applyFill="1" applyAlignment="1" applyProtection="1">
      <alignment horizontal="center" vertical="center" wrapText="1"/>
      <protection hidden="1"/>
    </xf>
    <xf numFmtId="0" fontId="38" fillId="4" borderId="0" xfId="0" applyFont="1" applyFill="1" applyBorder="1" applyAlignment="1" applyProtection="1">
      <alignment horizontal="center" vertical="center"/>
      <protection hidden="1"/>
    </xf>
    <xf numFmtId="164" fontId="38" fillId="4" borderId="0" xfId="0" applyNumberFormat="1" applyFont="1" applyFill="1" applyAlignment="1" applyProtection="1">
      <alignment horizontal="center" vertical="center"/>
      <protection hidden="1"/>
    </xf>
    <xf numFmtId="164" fontId="37" fillId="4" borderId="0" xfId="0" applyNumberFormat="1" applyFont="1" applyFill="1" applyAlignment="1" applyProtection="1">
      <alignment horizontal="center" vertical="center"/>
      <protection hidden="1"/>
    </xf>
    <xf numFmtId="0" fontId="20" fillId="4" borderId="0" xfId="0" applyFont="1" applyFill="1" applyAlignment="1" applyProtection="1">
      <alignment textRotation="90"/>
      <protection hidden="1"/>
    </xf>
    <xf numFmtId="0" fontId="20" fillId="4" borderId="0" xfId="0" applyFont="1" applyFill="1" applyAlignment="1" applyProtection="1">
      <alignment horizontal="left" vertical="top"/>
      <protection hidden="1"/>
    </xf>
    <xf numFmtId="0" fontId="20" fillId="4" borderId="0" xfId="0" applyFont="1" applyFill="1" applyAlignment="1" applyProtection="1">
      <alignment horizontal="right"/>
      <protection hidden="1"/>
    </xf>
    <xf numFmtId="0" fontId="20" fillId="4" borderId="0" xfId="0" quotePrefix="1" applyFont="1" applyFill="1" applyAlignment="1" applyProtection="1">
      <alignment horizontal="right"/>
      <protection hidden="1"/>
    </xf>
    <xf numFmtId="2" fontId="0" fillId="0" borderId="2" xfId="0" applyNumberFormat="1" applyBorder="1" applyAlignment="1">
      <alignment horizontal="center" vertical="center"/>
    </xf>
    <xf numFmtId="14" fontId="0" fillId="0" borderId="2" xfId="0" applyNumberFormat="1" applyBorder="1" applyAlignment="1">
      <alignment horizontal="center" vertical="center"/>
    </xf>
    <xf numFmtId="0" fontId="0" fillId="4" borderId="17" xfId="0" applyFont="1" applyFill="1" applyBorder="1" applyAlignment="1" applyProtection="1">
      <alignment horizontal="center" vertical="center"/>
      <protection hidden="1"/>
    </xf>
    <xf numFmtId="0" fontId="0" fillId="4"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45" fillId="4" borderId="15" xfId="0" applyFont="1" applyFill="1" applyBorder="1" applyAlignment="1" applyProtection="1">
      <alignment vertical="top" wrapText="1"/>
      <protection locked="0"/>
    </xf>
    <xf numFmtId="0" fontId="0" fillId="0" borderId="0" xfId="0" applyFill="1" applyProtection="1">
      <protection hidden="1"/>
    </xf>
    <xf numFmtId="0" fontId="0" fillId="4" borderId="0" xfId="0" applyFill="1" applyProtection="1">
      <protection hidden="1"/>
    </xf>
    <xf numFmtId="0" fontId="1" fillId="4" borderId="0" xfId="0" applyFont="1" applyFill="1" applyAlignment="1" applyProtection="1">
      <alignment horizontal="right"/>
      <protection hidden="1"/>
    </xf>
    <xf numFmtId="0" fontId="0" fillId="4" borderId="0" xfId="0" applyFill="1" applyAlignment="1" applyProtection="1">
      <alignment horizontal="right"/>
      <protection hidden="1"/>
    </xf>
    <xf numFmtId="0" fontId="7" fillId="4" borderId="0" xfId="0" applyFont="1" applyFill="1" applyProtection="1">
      <protection hidden="1"/>
    </xf>
    <xf numFmtId="0" fontId="40" fillId="6" borderId="0" xfId="0" applyFont="1" applyFill="1" applyAlignment="1" applyProtection="1">
      <alignment horizontal="left" vertical="center"/>
      <protection hidden="1"/>
    </xf>
    <xf numFmtId="0" fontId="27" fillId="6" borderId="0" xfId="0" applyFont="1" applyFill="1" applyAlignment="1" applyProtection="1">
      <alignment horizontal="left" vertical="center"/>
      <protection hidden="1"/>
    </xf>
    <xf numFmtId="0" fontId="23" fillId="4" borderId="24" xfId="0" applyFont="1" applyFill="1" applyBorder="1" applyProtection="1">
      <protection hidden="1"/>
    </xf>
    <xf numFmtId="0" fontId="1" fillId="0" borderId="0" xfId="0" applyFont="1" applyAlignment="1" applyProtection="1">
      <alignment textRotation="90"/>
      <protection hidden="1"/>
    </xf>
    <xf numFmtId="0" fontId="1" fillId="4" borderId="0" xfId="0" applyFont="1" applyFill="1" applyAlignment="1" applyProtection="1">
      <alignment textRotation="90"/>
      <protection hidden="1"/>
    </xf>
    <xf numFmtId="0" fontId="11" fillId="4" borderId="0" xfId="0" applyFont="1" applyFill="1" applyAlignment="1" applyProtection="1">
      <alignment horizontal="right" textRotation="90" wrapText="1"/>
      <protection hidden="1"/>
    </xf>
    <xf numFmtId="0" fontId="7" fillId="4" borderId="0" xfId="0" applyFont="1" applyFill="1" applyAlignment="1" applyProtection="1">
      <alignment horizontal="center"/>
      <protection hidden="1"/>
    </xf>
    <xf numFmtId="0" fontId="0" fillId="0" borderId="0" xfId="0" applyProtection="1">
      <protection hidden="1"/>
    </xf>
    <xf numFmtId="0" fontId="23" fillId="4" borderId="0" xfId="0" applyFont="1" applyFill="1" applyAlignment="1" applyProtection="1">
      <alignment wrapText="1"/>
      <protection hidden="1"/>
    </xf>
    <xf numFmtId="0" fontId="6" fillId="4" borderId="0" xfId="0" applyFont="1" applyFill="1" applyBorder="1" applyAlignment="1" applyProtection="1">
      <alignment horizontal="center" textRotation="90" wrapText="1"/>
      <protection hidden="1"/>
    </xf>
    <xf numFmtId="0" fontId="10" fillId="4" borderId="0" xfId="0" applyFont="1" applyFill="1" applyBorder="1" applyAlignment="1" applyProtection="1">
      <alignment horizontal="center"/>
      <protection hidden="1"/>
    </xf>
    <xf numFmtId="0" fontId="10" fillId="4" borderId="0" xfId="0" applyFont="1" applyFill="1" applyAlignment="1" applyProtection="1">
      <alignment horizontal="right"/>
      <protection hidden="1"/>
    </xf>
    <xf numFmtId="0" fontId="32" fillId="4" borderId="7" xfId="0" applyFont="1" applyFill="1" applyBorder="1" applyAlignment="1" applyProtection="1">
      <alignment horizontal="right" wrapText="1"/>
      <protection hidden="1"/>
    </xf>
    <xf numFmtId="0" fontId="33" fillId="4" borderId="7" xfId="0" applyFont="1" applyFill="1" applyBorder="1" applyAlignment="1" applyProtection="1">
      <alignment horizontal="center" textRotation="90"/>
      <protection hidden="1"/>
    </xf>
    <xf numFmtId="0" fontId="0" fillId="4" borderId="7" xfId="0" applyFill="1" applyBorder="1" applyAlignment="1" applyProtection="1">
      <alignment horizontal="center"/>
      <protection hidden="1"/>
    </xf>
    <xf numFmtId="0" fontId="0" fillId="4" borderId="7" xfId="0" applyFill="1" applyBorder="1" applyAlignment="1" applyProtection="1">
      <alignment horizontal="center" textRotation="90"/>
      <protection hidden="1"/>
    </xf>
    <xf numFmtId="0" fontId="34" fillId="4" borderId="7" xfId="0" applyFont="1" applyFill="1" applyBorder="1" applyAlignment="1" applyProtection="1">
      <alignment horizontal="center" textRotation="90"/>
      <protection hidden="1"/>
    </xf>
    <xf numFmtId="0" fontId="31" fillId="4" borderId="7" xfId="0" applyFont="1" applyFill="1" applyBorder="1" applyAlignment="1" applyProtection="1">
      <alignment horizontal="center" textRotation="90" wrapText="1"/>
      <protection hidden="1"/>
    </xf>
    <xf numFmtId="0" fontId="0" fillId="4" borderId="0" xfId="0" applyFill="1" applyAlignment="1" applyProtection="1">
      <alignment textRotation="90"/>
      <protection hidden="1"/>
    </xf>
    <xf numFmtId="0" fontId="0" fillId="4" borderId="7" xfId="0" applyFill="1" applyBorder="1" applyProtection="1">
      <protection hidden="1"/>
    </xf>
    <xf numFmtId="0" fontId="5" fillId="4" borderId="7" xfId="0" applyFont="1" applyFill="1" applyBorder="1" applyAlignment="1" applyProtection="1">
      <alignment horizontal="center" textRotation="90" wrapText="1"/>
      <protection hidden="1"/>
    </xf>
    <xf numFmtId="0" fontId="35" fillId="4" borderId="7" xfId="0" applyFont="1" applyFill="1" applyBorder="1" applyAlignment="1" applyProtection="1">
      <alignment horizontal="center" textRotation="90" wrapText="1"/>
      <protection hidden="1"/>
    </xf>
    <xf numFmtId="0" fontId="0" fillId="4" borderId="0" xfId="0" applyFill="1" applyBorder="1" applyProtection="1">
      <protection hidden="1"/>
    </xf>
    <xf numFmtId="0" fontId="1" fillId="0" borderId="0" xfId="0" applyFont="1" applyProtection="1">
      <protection hidden="1"/>
    </xf>
    <xf numFmtId="0" fontId="1" fillId="4" borderId="0" xfId="0" applyFont="1" applyFill="1" applyProtection="1">
      <protection hidden="1"/>
    </xf>
    <xf numFmtId="0" fontId="22" fillId="4" borderId="0" xfId="0" applyFont="1" applyFill="1" applyProtection="1">
      <protection hidden="1"/>
    </xf>
    <xf numFmtId="0" fontId="2" fillId="4" borderId="0" xfId="0" applyFont="1" applyFill="1" applyProtection="1">
      <protection hidden="1"/>
    </xf>
    <xf numFmtId="0" fontId="36" fillId="4" borderId="0" xfId="0" applyFont="1" applyFill="1" applyProtection="1">
      <protection hidden="1"/>
    </xf>
    <xf numFmtId="0" fontId="0" fillId="3" borderId="0" xfId="0" applyFill="1" applyProtection="1">
      <protection hidden="1"/>
    </xf>
    <xf numFmtId="2" fontId="1" fillId="0" borderId="0" xfId="0" applyNumberFormat="1" applyFont="1" applyProtection="1">
      <protection hidden="1"/>
    </xf>
    <xf numFmtId="0" fontId="22" fillId="4" borderId="0" xfId="0" applyFont="1" applyFill="1" applyAlignment="1" applyProtection="1">
      <alignment wrapText="1"/>
      <protection hidden="1"/>
    </xf>
    <xf numFmtId="0" fontId="13" fillId="4" borderId="0" xfId="0" applyFont="1" applyFill="1" applyAlignment="1" applyProtection="1">
      <alignment horizontal="right"/>
      <protection hidden="1"/>
    </xf>
    <xf numFmtId="0" fontId="10" fillId="2" borderId="0" xfId="0" applyFont="1" applyFill="1" applyAlignment="1" applyProtection="1">
      <alignment horizontal="right"/>
      <protection hidden="1"/>
    </xf>
    <xf numFmtId="0" fontId="7" fillId="4" borderId="0" xfId="0" applyFont="1" applyFill="1" applyAlignment="1" applyProtection="1">
      <alignment horizontal="left" vertical="top"/>
      <protection hidden="1"/>
    </xf>
    <xf numFmtId="0" fontId="7" fillId="4" borderId="0" xfId="0" applyFont="1" applyFill="1" applyAlignment="1" applyProtection="1">
      <alignment horizontal="left" vertical="top" wrapText="1"/>
      <protection hidden="1"/>
    </xf>
    <xf numFmtId="0" fontId="21" fillId="6" borderId="5" xfId="0" applyFont="1" applyFill="1" applyBorder="1" applyProtection="1">
      <protection hidden="1"/>
    </xf>
    <xf numFmtId="0" fontId="1" fillId="7" borderId="5"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4" borderId="6" xfId="0" applyFill="1" applyBorder="1" applyAlignment="1" applyProtection="1">
      <alignment horizontal="center" vertical="center"/>
      <protection hidden="1"/>
    </xf>
    <xf numFmtId="0" fontId="12" fillId="4" borderId="3" xfId="0" applyFont="1" applyFill="1" applyBorder="1" applyAlignment="1" applyProtection="1">
      <alignment horizontal="center" vertical="center"/>
      <protection hidden="1"/>
    </xf>
    <xf numFmtId="0" fontId="0" fillId="4" borderId="0" xfId="0" applyFont="1" applyFill="1" applyAlignment="1" applyProtection="1">
      <alignment horizontal="right"/>
      <protection hidden="1"/>
    </xf>
    <xf numFmtId="0" fontId="0" fillId="0" borderId="0" xfId="0" quotePrefix="1" applyProtection="1">
      <protection hidden="1"/>
    </xf>
    <xf numFmtId="0" fontId="21" fillId="6" borderId="2" xfId="0" applyFont="1" applyFill="1" applyBorder="1" applyAlignment="1" applyProtection="1">
      <alignment horizontal="left" vertical="center" wrapText="1"/>
      <protection hidden="1"/>
    </xf>
    <xf numFmtId="0" fontId="0" fillId="4" borderId="5" xfId="0" applyFill="1" applyBorder="1" applyAlignment="1" applyProtection="1">
      <alignment horizontal="center" vertical="center"/>
      <protection hidden="1"/>
    </xf>
    <xf numFmtId="0" fontId="1" fillId="7" borderId="2" xfId="0" applyFont="1"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12" fillId="4" borderId="2" xfId="0" applyFont="1" applyFill="1" applyBorder="1" applyAlignment="1" applyProtection="1">
      <alignment horizontal="center" vertical="center"/>
      <protection hidden="1"/>
    </xf>
    <xf numFmtId="164" fontId="13" fillId="2" borderId="2" xfId="0" applyNumberFormat="1" applyFont="1" applyFill="1" applyBorder="1" applyAlignment="1" applyProtection="1">
      <alignment horizontal="center" vertical="center"/>
      <protection hidden="1"/>
    </xf>
    <xf numFmtId="0" fontId="0" fillId="4" borderId="4" xfId="0" applyFill="1" applyBorder="1" applyProtection="1">
      <protection hidden="1"/>
    </xf>
    <xf numFmtId="0" fontId="7" fillId="4" borderId="0" xfId="0" applyFont="1" applyFill="1" applyAlignment="1" applyProtection="1">
      <alignment horizontal="right"/>
      <protection hidden="1"/>
    </xf>
    <xf numFmtId="0" fontId="0" fillId="4" borderId="2" xfId="0" applyFill="1" applyBorder="1" applyProtection="1">
      <protection hidden="1"/>
    </xf>
    <xf numFmtId="0" fontId="34" fillId="4" borderId="0" xfId="0" applyFont="1" applyFill="1" applyProtection="1">
      <protection hidden="1"/>
    </xf>
    <xf numFmtId="0" fontId="0" fillId="3" borderId="0" xfId="0" applyFill="1" applyBorder="1" applyProtection="1">
      <protection hidden="1"/>
    </xf>
    <xf numFmtId="0" fontId="0" fillId="6" borderId="2" xfId="0" applyFill="1" applyBorder="1" applyAlignment="1" applyProtection="1">
      <alignment horizontal="center" vertical="center" wrapText="1"/>
      <protection hidden="1"/>
    </xf>
    <xf numFmtId="0" fontId="20" fillId="4" borderId="0" xfId="0" applyFont="1" applyFill="1" applyProtection="1">
      <protection hidden="1"/>
    </xf>
    <xf numFmtId="0" fontId="1" fillId="4" borderId="0" xfId="0" applyFont="1" applyFill="1" applyAlignment="1" applyProtection="1">
      <alignment horizontal="center"/>
      <protection hidden="1"/>
    </xf>
    <xf numFmtId="0" fontId="2" fillId="4" borderId="0" xfId="0" applyFont="1" applyFill="1" applyAlignment="1" applyProtection="1">
      <alignment horizontal="left"/>
      <protection hidden="1"/>
    </xf>
    <xf numFmtId="0" fontId="36" fillId="4" borderId="0" xfId="0" applyFont="1" applyFill="1" applyAlignment="1" applyProtection="1">
      <alignment horizontal="left"/>
      <protection hidden="1"/>
    </xf>
    <xf numFmtId="0" fontId="13" fillId="4" borderId="0" xfId="0" applyFont="1" applyFill="1" applyAlignment="1" applyProtection="1">
      <alignment horizontal="center" vertical="center"/>
      <protection hidden="1"/>
    </xf>
    <xf numFmtId="0" fontId="0" fillId="3" borderId="0" xfId="0" applyFill="1" applyAlignment="1" applyProtection="1">
      <alignment horizontal="right" vertical="center"/>
      <protection hidden="1"/>
    </xf>
    <xf numFmtId="0" fontId="0" fillId="3" borderId="0" xfId="0" applyFill="1" applyAlignment="1" applyProtection="1">
      <alignment vertical="center"/>
      <protection hidden="1"/>
    </xf>
    <xf numFmtId="0" fontId="0" fillId="3" borderId="6" xfId="0" applyFill="1" applyBorder="1" applyAlignment="1" applyProtection="1">
      <alignment vertical="center"/>
      <protection hidden="1"/>
    </xf>
    <xf numFmtId="0" fontId="0" fillId="4" borderId="0" xfId="0" applyFill="1" applyAlignment="1" applyProtection="1">
      <alignment horizontal="center" vertical="center"/>
      <protection hidden="1"/>
    </xf>
    <xf numFmtId="0" fontId="13" fillId="4" borderId="0" xfId="0" applyFont="1" applyFill="1" applyBorder="1" applyAlignment="1" applyProtection="1">
      <alignment horizontal="center" vertical="center"/>
      <protection hidden="1"/>
    </xf>
    <xf numFmtId="0" fontId="0" fillId="4" borderId="5" xfId="0" applyFill="1" applyBorder="1" applyProtection="1">
      <protection hidden="1"/>
    </xf>
    <xf numFmtId="0" fontId="0" fillId="4" borderId="20" xfId="0" applyFill="1" applyBorder="1" applyProtection="1">
      <protection hidden="1"/>
    </xf>
    <xf numFmtId="0" fontId="0" fillId="3" borderId="0" xfId="0" applyFill="1" applyBorder="1" applyAlignment="1" applyProtection="1">
      <alignment vertical="center"/>
      <protection hidden="1"/>
    </xf>
    <xf numFmtId="0" fontId="0" fillId="4" borderId="4" xfId="0" applyFill="1" applyBorder="1" applyAlignment="1" applyProtection="1">
      <alignment horizontal="center" vertical="center"/>
      <protection hidden="1"/>
    </xf>
    <xf numFmtId="0" fontId="0" fillId="4" borderId="0" xfId="0" applyFill="1" applyAlignment="1" applyProtection="1">
      <alignment horizontal="center" vertical="center" wrapText="1"/>
      <protection hidden="1"/>
    </xf>
    <xf numFmtId="0" fontId="10" fillId="4" borderId="0" xfId="0" applyFont="1" applyFill="1" applyAlignment="1" applyProtection="1">
      <alignment horizontal="center" vertical="center"/>
      <protection hidden="1"/>
    </xf>
    <xf numFmtId="2" fontId="0" fillId="4" borderId="0" xfId="0" applyNumberFormat="1" applyFill="1" applyAlignment="1" applyProtection="1">
      <alignment horizontal="center" vertical="center"/>
      <protection hidden="1"/>
    </xf>
    <xf numFmtId="164" fontId="0" fillId="0" borderId="0" xfId="0" applyNumberFormat="1" applyFill="1" applyAlignment="1" applyProtection="1">
      <alignment horizontal="center" vertical="center"/>
      <protection hidden="1"/>
    </xf>
    <xf numFmtId="0" fontId="0" fillId="3" borderId="1" xfId="0" applyFill="1" applyBorder="1" applyAlignment="1" applyProtection="1">
      <alignment vertical="center"/>
      <protection hidden="1"/>
    </xf>
    <xf numFmtId="0" fontId="0" fillId="4" borderId="16"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21" fillId="6" borderId="2" xfId="0" applyFont="1" applyFill="1" applyBorder="1" applyAlignment="1" applyProtection="1">
      <alignment horizontal="left" vertical="center"/>
      <protection hidden="1"/>
    </xf>
    <xf numFmtId="0" fontId="0" fillId="6" borderId="2" xfId="0" applyFill="1" applyBorder="1" applyAlignment="1" applyProtection="1">
      <alignment horizontal="center" vertical="center"/>
      <protection hidden="1"/>
    </xf>
    <xf numFmtId="0" fontId="2" fillId="3" borderId="0" xfId="0" applyFont="1" applyFill="1" applyProtection="1">
      <protection hidden="1"/>
    </xf>
    <xf numFmtId="0" fontId="0" fillId="4" borderId="0" xfId="0" applyFont="1" applyFill="1" applyAlignment="1" applyProtection="1">
      <alignment horizontal="center" vertical="center"/>
      <protection hidden="1"/>
    </xf>
    <xf numFmtId="0" fontId="5" fillId="3" borderId="1" xfId="0" applyFont="1" applyFill="1" applyBorder="1" applyAlignment="1" applyProtection="1">
      <alignment vertical="center"/>
      <protection hidden="1"/>
    </xf>
    <xf numFmtId="0" fontId="22" fillId="4" borderId="0" xfId="0" applyFont="1" applyFill="1" applyBorder="1" applyAlignment="1" applyProtection="1">
      <alignment horizontal="left"/>
      <protection hidden="1"/>
    </xf>
    <xf numFmtId="0" fontId="10" fillId="4" borderId="0" xfId="0" applyFont="1" applyFill="1" applyBorder="1" applyAlignment="1" applyProtection="1">
      <alignment horizontal="center" vertical="center"/>
      <protection hidden="1"/>
    </xf>
    <xf numFmtId="2" fontId="0" fillId="4" borderId="0" xfId="0" applyNumberFormat="1" applyFill="1" applyBorder="1" applyAlignment="1" applyProtection="1">
      <alignment horizontal="center" vertical="center"/>
      <protection hidden="1"/>
    </xf>
    <xf numFmtId="0" fontId="22" fillId="4" borderId="0" xfId="0" applyFont="1" applyFill="1" applyAlignment="1" applyProtection="1">
      <alignment horizontal="left" vertical="top" wrapText="1"/>
      <protection hidden="1"/>
    </xf>
    <xf numFmtId="0" fontId="0" fillId="0" borderId="0" xfId="0" applyFill="1" applyAlignment="1" applyProtection="1">
      <alignment vertical="top"/>
      <protection hidden="1"/>
    </xf>
    <xf numFmtId="0" fontId="0" fillId="0" borderId="0" xfId="0" applyFill="1" applyAlignment="1" applyProtection="1">
      <alignment horizontal="right"/>
      <protection hidden="1"/>
    </xf>
    <xf numFmtId="0" fontId="0" fillId="4" borderId="0" xfId="0" applyFont="1" applyFill="1" applyAlignment="1" applyProtection="1">
      <alignment horizontal="left"/>
      <protection hidden="1"/>
    </xf>
    <xf numFmtId="0" fontId="34" fillId="4" borderId="0" xfId="0" applyFont="1" applyFill="1" applyAlignment="1" applyProtection="1">
      <alignment horizontal="right" vertical="center"/>
      <protection hidden="1"/>
    </xf>
    <xf numFmtId="164" fontId="0" fillId="0" borderId="0" xfId="0" applyNumberFormat="1" applyFill="1" applyAlignment="1" applyProtection="1">
      <alignment horizontal="right"/>
      <protection hidden="1"/>
    </xf>
    <xf numFmtId="0" fontId="8" fillId="4" borderId="0" xfId="0" applyFont="1" applyFill="1" applyProtection="1">
      <protection hidden="1"/>
    </xf>
    <xf numFmtId="0" fontId="24" fillId="6" borderId="9" xfId="0" applyFont="1" applyFill="1" applyBorder="1" applyAlignment="1" applyProtection="1">
      <alignment horizontal="center" vertical="center"/>
      <protection hidden="1"/>
    </xf>
    <xf numFmtId="0" fontId="24" fillId="6" borderId="7" xfId="0" applyFont="1" applyFill="1" applyBorder="1" applyAlignment="1" applyProtection="1">
      <alignment horizontal="center" vertical="center"/>
      <protection hidden="1"/>
    </xf>
    <xf numFmtId="0" fontId="0" fillId="0" borderId="0" xfId="0" applyAlignment="1" applyProtection="1">
      <alignment horizontal="right"/>
      <protection hidden="1"/>
    </xf>
    <xf numFmtId="0" fontId="27" fillId="6" borderId="8" xfId="0" applyFont="1" applyFill="1" applyBorder="1" applyAlignment="1" applyProtection="1">
      <alignment horizontal="center" vertical="center"/>
      <protection hidden="1"/>
    </xf>
    <xf numFmtId="0" fontId="26" fillId="6" borderId="9" xfId="0" applyFont="1" applyFill="1" applyBorder="1" applyProtection="1">
      <protection hidden="1"/>
    </xf>
    <xf numFmtId="0" fontId="34" fillId="4" borderId="0" xfId="0" applyFont="1" applyFill="1" applyAlignment="1" applyProtection="1">
      <alignment horizontal="center" vertical="center" wrapText="1"/>
      <protection hidden="1"/>
    </xf>
    <xf numFmtId="0" fontId="24" fillId="6" borderId="0" xfId="0" applyFont="1" applyFill="1" applyBorder="1" applyAlignment="1" applyProtection="1">
      <alignment horizontal="left" vertical="center"/>
      <protection hidden="1"/>
    </xf>
    <xf numFmtId="0" fontId="14" fillId="4" borderId="0" xfId="0" applyFont="1" applyFill="1" applyAlignment="1" applyProtection="1">
      <alignment horizontal="center" vertical="center" wrapText="1"/>
      <protection hidden="1"/>
    </xf>
    <xf numFmtId="0" fontId="24" fillId="6" borderId="7" xfId="0" applyFont="1" applyFill="1" applyBorder="1" applyAlignment="1" applyProtection="1">
      <alignment horizontal="left" vertical="center"/>
      <protection hidden="1"/>
    </xf>
    <xf numFmtId="0" fontId="1" fillId="4" borderId="0" xfId="0" applyFont="1" applyFill="1" applyAlignment="1" applyProtection="1">
      <alignment horizontal="right" vertical="top"/>
      <protection hidden="1"/>
    </xf>
    <xf numFmtId="0" fontId="20" fillId="4" borderId="6" xfId="0" applyFont="1" applyFill="1" applyBorder="1" applyAlignment="1" applyProtection="1">
      <alignment horizontal="center" vertical="center"/>
      <protection hidden="1"/>
    </xf>
    <xf numFmtId="0" fontId="0" fillId="4" borderId="0" xfId="0" applyFont="1" applyFill="1" applyBorder="1" applyProtection="1">
      <protection hidden="1"/>
    </xf>
    <xf numFmtId="0" fontId="36" fillId="4" borderId="0" xfId="0" applyFont="1" applyFill="1" applyBorder="1" applyAlignment="1" applyProtection="1">
      <alignment horizontal="right" vertical="center"/>
      <protection hidden="1"/>
    </xf>
    <xf numFmtId="0" fontId="2" fillId="4" borderId="0" xfId="0" applyFont="1" applyFill="1" applyBorder="1" applyProtection="1">
      <protection hidden="1"/>
    </xf>
    <xf numFmtId="0" fontId="5" fillId="4" borderId="0" xfId="0" applyFont="1" applyFill="1" applyBorder="1" applyAlignment="1" applyProtection="1">
      <alignment horizontal="center" vertical="center"/>
      <protection hidden="1"/>
    </xf>
    <xf numFmtId="0" fontId="6" fillId="4" borderId="0" xfId="0" applyFont="1" applyFill="1" applyBorder="1" applyProtection="1">
      <protection hidden="1"/>
    </xf>
    <xf numFmtId="0" fontId="6" fillId="4" borderId="0" xfId="0" applyFont="1" applyFill="1" applyBorder="1" applyAlignment="1" applyProtection="1">
      <alignment horizontal="right"/>
      <protection hidden="1"/>
    </xf>
    <xf numFmtId="0" fontId="0" fillId="4" borderId="0" xfId="0" applyFill="1" applyBorder="1" applyAlignment="1" applyProtection="1">
      <alignment horizontal="right"/>
      <protection hidden="1"/>
    </xf>
    <xf numFmtId="0" fontId="7" fillId="4" borderId="0" xfId="0" applyFont="1" applyFill="1" applyBorder="1" applyProtection="1">
      <protection hidden="1"/>
    </xf>
    <xf numFmtId="0" fontId="0" fillId="4" borderId="1" xfId="0" applyFill="1" applyBorder="1" applyProtection="1">
      <protection hidden="1"/>
    </xf>
    <xf numFmtId="0" fontId="1" fillId="4" borderId="0" xfId="0" applyFont="1" applyFill="1" applyBorder="1" applyAlignment="1" applyProtection="1">
      <alignment horizontal="right"/>
      <protection hidden="1"/>
    </xf>
    <xf numFmtId="0" fontId="0" fillId="4" borderId="16" xfId="0" applyFont="1" applyFill="1" applyBorder="1" applyAlignment="1" applyProtection="1">
      <alignment horizontal="center" vertical="center"/>
      <protection hidden="1"/>
    </xf>
    <xf numFmtId="0" fontId="45" fillId="4" borderId="15" xfId="0" applyFont="1" applyFill="1" applyBorder="1" applyAlignment="1" applyProtection="1">
      <alignment vertical="top" wrapText="1"/>
      <protection hidden="1"/>
    </xf>
    <xf numFmtId="0" fontId="21" fillId="4" borderId="3" xfId="0" applyFont="1" applyFill="1" applyBorder="1" applyAlignment="1" applyProtection="1">
      <alignment vertical="top" wrapText="1"/>
      <protection hidden="1"/>
    </xf>
    <xf numFmtId="0" fontId="0" fillId="0" borderId="0" xfId="0" applyFill="1" applyBorder="1" applyProtection="1">
      <protection hidden="1"/>
    </xf>
    <xf numFmtId="0" fontId="41" fillId="4" borderId="0" xfId="0" applyFont="1" applyFill="1" applyBorder="1" applyAlignment="1" applyProtection="1">
      <alignment horizontal="right" vertical="center" wrapText="1"/>
      <protection hidden="1"/>
    </xf>
    <xf numFmtId="0" fontId="3" fillId="4" borderId="0" xfId="0" applyFont="1" applyFill="1" applyBorder="1" applyAlignment="1" applyProtection="1">
      <alignment vertical="center" wrapText="1"/>
      <protection hidden="1"/>
    </xf>
    <xf numFmtId="0" fontId="4" fillId="4" borderId="0" xfId="0" applyFont="1" applyFill="1" applyBorder="1" applyAlignment="1" applyProtection="1">
      <alignment vertical="center" wrapText="1"/>
      <protection hidden="1"/>
    </xf>
    <xf numFmtId="0" fontId="20" fillId="4" borderId="0" xfId="0" applyFont="1" applyFill="1" applyBorder="1" applyProtection="1">
      <protection hidden="1"/>
    </xf>
    <xf numFmtId="0" fontId="41" fillId="4" borderId="0" xfId="0" applyFont="1" applyFill="1" applyAlignment="1" applyProtection="1">
      <alignment horizontal="right" vertical="center" wrapText="1"/>
      <protection hidden="1"/>
    </xf>
    <xf numFmtId="0" fontId="3" fillId="4" borderId="0" xfId="0" applyFont="1" applyFill="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41" fillId="0" borderId="0" xfId="0" applyFont="1" applyFill="1" applyAlignment="1" applyProtection="1">
      <alignment horizontal="right" vertical="center" wrapText="1"/>
      <protection hidden="1"/>
    </xf>
    <xf numFmtId="0" fontId="3" fillId="0" borderId="0" xfId="0" applyFont="1" applyFill="1" applyAlignment="1" applyProtection="1">
      <alignment vertical="center" wrapText="1"/>
      <protection hidden="1"/>
    </xf>
    <xf numFmtId="0" fontId="7" fillId="0" borderId="0" xfId="0" applyFont="1" applyFill="1" applyProtection="1">
      <protection hidden="1"/>
    </xf>
    <xf numFmtId="0" fontId="1" fillId="0" borderId="0" xfId="0" applyFont="1" applyFill="1" applyAlignment="1" applyProtection="1">
      <alignment horizontal="right"/>
      <protection hidden="1"/>
    </xf>
    <xf numFmtId="0" fontId="27" fillId="0" borderId="0" xfId="0" applyFont="1" applyFill="1" applyAlignment="1" applyProtection="1">
      <alignment horizontal="left" vertical="center"/>
      <protection hidden="1"/>
    </xf>
    <xf numFmtId="0" fontId="40" fillId="0" borderId="0" xfId="0" applyFont="1" applyFill="1" applyAlignment="1" applyProtection="1">
      <alignment horizontal="left" vertical="center"/>
      <protection hidden="1"/>
    </xf>
    <xf numFmtId="0" fontId="23" fillId="0" borderId="25" xfId="0" applyFont="1" applyFill="1" applyBorder="1" applyAlignment="1" applyProtection="1">
      <alignment horizontal="left" vertical="center"/>
      <protection hidden="1"/>
    </xf>
    <xf numFmtId="0" fontId="51" fillId="0" borderId="25" xfId="0" applyFont="1" applyFill="1" applyBorder="1" applyProtection="1">
      <protection hidden="1"/>
    </xf>
    <xf numFmtId="0" fontId="23" fillId="0" borderId="26" xfId="0" applyFont="1" applyFill="1" applyBorder="1" applyAlignment="1" applyProtection="1">
      <alignment horizontal="left" vertical="center"/>
      <protection hidden="1"/>
    </xf>
    <xf numFmtId="0" fontId="12" fillId="4" borderId="22" xfId="0" applyFont="1" applyFill="1" applyBorder="1" applyAlignment="1" applyProtection="1">
      <alignment horizontal="center" vertical="center"/>
      <protection hidden="1"/>
    </xf>
    <xf numFmtId="0" fontId="44" fillId="4" borderId="34" xfId="0" applyFont="1" applyFill="1" applyBorder="1" applyAlignment="1" applyProtection="1">
      <alignment vertical="top"/>
      <protection locked="0" hidden="1"/>
    </xf>
    <xf numFmtId="0" fontId="48" fillId="4" borderId="34" xfId="0" applyFont="1" applyFill="1" applyBorder="1" applyAlignment="1" applyProtection="1">
      <alignment vertical="top"/>
      <protection locked="0" hidden="1"/>
    </xf>
    <xf numFmtId="0" fontId="0" fillId="3" borderId="34" xfId="0" applyFill="1" applyBorder="1" applyAlignment="1" applyProtection="1">
      <alignment vertical="center"/>
      <protection hidden="1"/>
    </xf>
    <xf numFmtId="0" fontId="44" fillId="4" borderId="36" xfId="0" applyFont="1" applyFill="1" applyBorder="1" applyAlignment="1" applyProtection="1">
      <alignment wrapText="1"/>
      <protection hidden="1"/>
    </xf>
    <xf numFmtId="0" fontId="44" fillId="4" borderId="0" xfId="0" applyFont="1" applyFill="1" applyBorder="1" applyAlignment="1" applyProtection="1">
      <alignment wrapText="1"/>
      <protection hidden="1"/>
    </xf>
    <xf numFmtId="0" fontId="0" fillId="4" borderId="37" xfId="0" applyFont="1" applyFill="1" applyBorder="1" applyAlignment="1" applyProtection="1">
      <alignment horizontal="center" vertical="center"/>
      <protection hidden="1"/>
    </xf>
    <xf numFmtId="0" fontId="21" fillId="6" borderId="2" xfId="0" applyFont="1" applyFill="1" applyBorder="1" applyAlignment="1" applyProtection="1">
      <alignment horizontal="left" vertical="center" wrapText="1"/>
    </xf>
    <xf numFmtId="0" fontId="1" fillId="4" borderId="0" xfId="0" applyFont="1" applyFill="1" applyAlignment="1" applyProtection="1">
      <alignment horizontal="right"/>
    </xf>
    <xf numFmtId="0" fontId="0" fillId="4" borderId="0" xfId="0" applyFill="1" applyAlignment="1" applyProtection="1">
      <alignment horizontal="right"/>
    </xf>
    <xf numFmtId="0" fontId="40" fillId="6" borderId="0" xfId="0" applyFont="1" applyFill="1" applyAlignment="1" applyProtection="1">
      <alignment horizontal="left" vertical="center"/>
    </xf>
    <xf numFmtId="0" fontId="27" fillId="6" borderId="0" xfId="0" applyFont="1" applyFill="1" applyAlignment="1" applyProtection="1">
      <alignment horizontal="left" vertical="center"/>
    </xf>
    <xf numFmtId="0" fontId="23" fillId="4" borderId="24" xfId="0" applyFont="1" applyFill="1" applyBorder="1" applyProtection="1"/>
    <xf numFmtId="0" fontId="0" fillId="4" borderId="25" xfId="0" applyFill="1" applyBorder="1" applyProtection="1"/>
    <xf numFmtId="0" fontId="1" fillId="4" borderId="25" xfId="0" applyFont="1" applyFill="1" applyBorder="1" applyAlignment="1" applyProtection="1">
      <alignment horizontal="right"/>
    </xf>
    <xf numFmtId="0" fontId="0" fillId="4" borderId="25" xfId="0" applyFill="1" applyBorder="1" applyAlignment="1" applyProtection="1">
      <alignment horizontal="right"/>
    </xf>
    <xf numFmtId="0" fontId="0" fillId="4" borderId="26" xfId="0" applyFill="1" applyBorder="1" applyAlignment="1" applyProtection="1">
      <alignment horizontal="right"/>
    </xf>
    <xf numFmtId="0" fontId="1" fillId="4" borderId="0" xfId="0" applyFont="1" applyFill="1" applyAlignment="1" applyProtection="1">
      <alignment textRotation="90"/>
    </xf>
    <xf numFmtId="0" fontId="38" fillId="4" borderId="0" xfId="0" applyFont="1" applyFill="1" applyBorder="1" applyAlignment="1" applyProtection="1">
      <alignment horizontal="left" vertical="center" wrapText="1"/>
    </xf>
    <xf numFmtId="0" fontId="23" fillId="4" borderId="0" xfId="0" applyFont="1" applyFill="1" applyAlignment="1" applyProtection="1">
      <alignment wrapText="1"/>
    </xf>
    <xf numFmtId="0" fontId="6" fillId="4" borderId="0" xfId="0" applyFont="1" applyFill="1" applyBorder="1" applyAlignment="1" applyProtection="1">
      <alignment horizontal="center" textRotation="90" wrapText="1"/>
    </xf>
    <xf numFmtId="0" fontId="10" fillId="4" borderId="0" xfId="0" applyFont="1" applyFill="1" applyBorder="1" applyAlignment="1" applyProtection="1">
      <alignment horizontal="center"/>
    </xf>
    <xf numFmtId="0" fontId="32" fillId="4" borderId="7" xfId="0" applyFont="1" applyFill="1" applyBorder="1" applyAlignment="1" applyProtection="1">
      <alignment horizontal="right" wrapText="1"/>
    </xf>
    <xf numFmtId="0" fontId="33" fillId="4" borderId="7" xfId="0" applyFont="1" applyFill="1" applyBorder="1" applyAlignment="1" applyProtection="1">
      <alignment horizontal="center" textRotation="90"/>
    </xf>
    <xf numFmtId="0" fontId="0" fillId="4" borderId="7" xfId="0" applyFill="1" applyBorder="1" applyAlignment="1" applyProtection="1">
      <alignment horizontal="center"/>
    </xf>
    <xf numFmtId="0" fontId="0" fillId="4" borderId="7" xfId="0" applyFill="1" applyBorder="1" applyAlignment="1" applyProtection="1">
      <alignment horizontal="center" textRotation="90"/>
    </xf>
    <xf numFmtId="0" fontId="34" fillId="4" borderId="7" xfId="0" applyFont="1" applyFill="1" applyBorder="1" applyAlignment="1" applyProtection="1">
      <alignment horizontal="center" textRotation="90"/>
    </xf>
    <xf numFmtId="0" fontId="31" fillId="4" borderId="7" xfId="0" applyFont="1" applyFill="1" applyBorder="1" applyAlignment="1" applyProtection="1">
      <alignment horizontal="center" textRotation="90" wrapText="1"/>
    </xf>
    <xf numFmtId="0" fontId="0" fillId="4" borderId="0" xfId="0" applyFill="1" applyAlignment="1" applyProtection="1">
      <alignment textRotation="90"/>
    </xf>
    <xf numFmtId="0" fontId="20" fillId="4" borderId="0" xfId="0" applyFont="1" applyFill="1" applyAlignment="1" applyProtection="1">
      <alignment textRotation="90"/>
    </xf>
    <xf numFmtId="0" fontId="0" fillId="4" borderId="7" xfId="0" applyFill="1" applyBorder="1" applyProtection="1"/>
    <xf numFmtId="0" fontId="5" fillId="4" borderId="7" xfId="0" applyFont="1" applyFill="1" applyBorder="1" applyAlignment="1" applyProtection="1">
      <alignment horizontal="center" textRotation="90" wrapText="1"/>
    </xf>
    <xf numFmtId="0" fontId="35" fillId="4" borderId="7" xfId="0" applyFont="1" applyFill="1" applyBorder="1" applyAlignment="1" applyProtection="1">
      <alignment horizontal="center" textRotation="90" wrapText="1"/>
    </xf>
    <xf numFmtId="0" fontId="32" fillId="4" borderId="0" xfId="0" applyFont="1" applyFill="1" applyBorder="1" applyAlignment="1" applyProtection="1">
      <alignment horizontal="right" wrapText="1"/>
    </xf>
    <xf numFmtId="0" fontId="33" fillId="4" borderId="0" xfId="0" applyFont="1" applyFill="1" applyBorder="1" applyAlignment="1" applyProtection="1">
      <alignment horizontal="center" textRotation="90"/>
    </xf>
    <xf numFmtId="0" fontId="0" fillId="4" borderId="0" xfId="0" applyFill="1" applyBorder="1" applyAlignment="1" applyProtection="1">
      <alignment horizontal="center"/>
    </xf>
    <xf numFmtId="0" fontId="0" fillId="4" borderId="0" xfId="0" applyFill="1" applyBorder="1" applyAlignment="1" applyProtection="1">
      <alignment horizontal="center" textRotation="90"/>
    </xf>
    <xf numFmtId="0" fontId="34" fillId="4" borderId="0" xfId="0" applyFont="1" applyFill="1" applyBorder="1" applyAlignment="1" applyProtection="1">
      <alignment horizontal="center" textRotation="90"/>
    </xf>
    <xf numFmtId="0" fontId="31" fillId="4" borderId="0" xfId="0" applyFont="1" applyFill="1" applyBorder="1" applyAlignment="1" applyProtection="1">
      <alignment horizontal="center" textRotation="90" wrapText="1"/>
    </xf>
    <xf numFmtId="0" fontId="5" fillId="4" borderId="0" xfId="0" applyFont="1" applyFill="1" applyBorder="1" applyAlignment="1" applyProtection="1">
      <alignment horizontal="center" textRotation="90" wrapText="1"/>
    </xf>
    <xf numFmtId="0" fontId="33" fillId="4" borderId="0" xfId="0" applyFont="1" applyFill="1" applyBorder="1" applyAlignment="1" applyProtection="1">
      <alignment horizontal="center" textRotation="90" wrapText="1"/>
    </xf>
    <xf numFmtId="0" fontId="35" fillId="4" borderId="0" xfId="0" applyFont="1" applyFill="1" applyBorder="1" applyAlignment="1" applyProtection="1">
      <alignment horizontal="center" textRotation="90" wrapText="1"/>
    </xf>
    <xf numFmtId="0" fontId="1" fillId="4" borderId="0" xfId="0" applyFont="1" applyFill="1" applyProtection="1"/>
    <xf numFmtId="0" fontId="22" fillId="4" borderId="0" xfId="0" applyFont="1" applyFill="1" applyProtection="1"/>
    <xf numFmtId="0" fontId="2" fillId="4" borderId="0" xfId="0" applyFont="1" applyFill="1" applyProtection="1"/>
    <xf numFmtId="0" fontId="36" fillId="4" borderId="0" xfId="0" applyFont="1" applyFill="1" applyProtection="1"/>
    <xf numFmtId="0" fontId="0" fillId="3" borderId="0" xfId="0" applyFill="1" applyProtection="1"/>
    <xf numFmtId="0" fontId="20" fillId="4" borderId="0" xfId="0" applyFont="1" applyFill="1" applyAlignment="1" applyProtection="1">
      <alignment horizontal="left" vertical="top"/>
    </xf>
    <xf numFmtId="2" fontId="1" fillId="0" borderId="0" xfId="0" applyNumberFormat="1" applyFont="1" applyProtection="1"/>
    <xf numFmtId="0" fontId="22" fillId="4" borderId="0" xfId="0" applyFont="1" applyFill="1" applyAlignment="1" applyProtection="1">
      <alignment wrapText="1"/>
    </xf>
    <xf numFmtId="0" fontId="10" fillId="4" borderId="0" xfId="0" applyFont="1" applyFill="1" applyAlignment="1" applyProtection="1">
      <alignment horizontal="right"/>
    </xf>
    <xf numFmtId="0" fontId="13" fillId="4" borderId="0" xfId="0" applyFont="1" applyFill="1" applyAlignment="1" applyProtection="1">
      <alignment horizontal="right"/>
    </xf>
    <xf numFmtId="0" fontId="21" fillId="6" borderId="5" xfId="0" applyFont="1" applyFill="1" applyBorder="1" applyProtection="1"/>
    <xf numFmtId="0" fontId="1" fillId="7" borderId="5" xfId="0" applyFont="1" applyFill="1" applyBorder="1" applyAlignment="1" applyProtection="1">
      <alignment horizontal="center" vertical="center"/>
    </xf>
    <xf numFmtId="0" fontId="0" fillId="3" borderId="0" xfId="0" applyFill="1" applyAlignment="1" applyProtection="1">
      <alignment horizontal="right"/>
    </xf>
    <xf numFmtId="0" fontId="0" fillId="4" borderId="6" xfId="0" applyFill="1" applyBorder="1" applyAlignment="1" applyProtection="1">
      <alignment horizontal="center" vertical="center"/>
    </xf>
    <xf numFmtId="0" fontId="0" fillId="5" borderId="2" xfId="0"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20" fillId="4" borderId="0" xfId="0" applyFont="1" applyFill="1" applyAlignment="1" applyProtection="1">
      <alignment horizontal="right"/>
    </xf>
    <xf numFmtId="0" fontId="0" fillId="0" borderId="0" xfId="0" applyProtection="1"/>
    <xf numFmtId="0" fontId="0" fillId="4" borderId="0" xfId="0" applyFont="1" applyFill="1" applyAlignment="1" applyProtection="1">
      <alignment horizontal="right"/>
    </xf>
    <xf numFmtId="0" fontId="20" fillId="4" borderId="0" xfId="0" quotePrefix="1" applyFont="1" applyFill="1" applyAlignment="1" applyProtection="1">
      <alignment horizontal="right"/>
    </xf>
    <xf numFmtId="0" fontId="0" fillId="0" borderId="0" xfId="0" quotePrefix="1" applyProtection="1"/>
    <xf numFmtId="0" fontId="0" fillId="4" borderId="5" xfId="0" applyFill="1" applyBorder="1" applyAlignment="1" applyProtection="1">
      <alignment horizontal="center" vertical="center"/>
    </xf>
    <xf numFmtId="0" fontId="1" fillId="7" borderId="2" xfId="0" applyFont="1" applyFill="1" applyBorder="1" applyAlignment="1" applyProtection="1">
      <alignment horizontal="center" vertical="center"/>
    </xf>
    <xf numFmtId="0" fontId="0" fillId="2" borderId="15" xfId="0" applyFill="1" applyBorder="1" applyAlignment="1" applyProtection="1">
      <alignment horizontal="center" vertical="center"/>
    </xf>
    <xf numFmtId="2" fontId="0" fillId="5" borderId="2" xfId="0" applyNumberForma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34" fillId="4" borderId="0" xfId="0" applyFont="1" applyFill="1" applyProtection="1"/>
    <xf numFmtId="0" fontId="34" fillId="4" borderId="0" xfId="0" applyFont="1" applyFill="1" applyBorder="1" applyAlignment="1" applyProtection="1">
      <alignment horizontal="center" vertical="center"/>
    </xf>
    <xf numFmtId="0" fontId="36" fillId="4" borderId="0" xfId="0" applyFont="1" applyFill="1" applyBorder="1" applyAlignment="1" applyProtection="1">
      <alignment horizontal="center" vertical="center"/>
    </xf>
    <xf numFmtId="0" fontId="0" fillId="3" borderId="0" xfId="0" applyFill="1" applyBorder="1" applyProtection="1"/>
    <xf numFmtId="0" fontId="0" fillId="6" borderId="2" xfId="0" applyFill="1" applyBorder="1" applyAlignment="1" applyProtection="1">
      <alignment horizontal="center" vertical="center" wrapText="1"/>
    </xf>
    <xf numFmtId="0" fontId="20" fillId="4" borderId="0" xfId="0" applyFont="1" applyFill="1" applyProtection="1"/>
    <xf numFmtId="0" fontId="1" fillId="4" borderId="0" xfId="0" applyFont="1" applyFill="1" applyAlignment="1" applyProtection="1">
      <alignment horizontal="center"/>
    </xf>
    <xf numFmtId="0" fontId="2" fillId="4" borderId="0" xfId="0" applyFont="1" applyFill="1" applyAlignment="1" applyProtection="1">
      <alignment horizontal="left"/>
    </xf>
    <xf numFmtId="0" fontId="36" fillId="4" borderId="0" xfId="0" applyFont="1" applyFill="1" applyAlignment="1" applyProtection="1">
      <alignment horizontal="left"/>
    </xf>
    <xf numFmtId="0" fontId="13" fillId="4" borderId="0" xfId="0" applyFont="1" applyFill="1" applyAlignment="1" applyProtection="1">
      <alignment horizontal="center" vertical="center"/>
    </xf>
    <xf numFmtId="0" fontId="0" fillId="3" borderId="0" xfId="0" applyFill="1" applyAlignment="1" applyProtection="1">
      <alignment horizontal="right" vertical="center"/>
    </xf>
    <xf numFmtId="0" fontId="0" fillId="4" borderId="6" xfId="0" applyFont="1" applyFill="1" applyBorder="1" applyAlignment="1" applyProtection="1">
      <alignment horizontal="center" vertical="center"/>
    </xf>
    <xf numFmtId="0" fontId="0" fillId="5" borderId="2" xfId="0" applyFont="1" applyFill="1" applyBorder="1" applyAlignment="1" applyProtection="1">
      <alignment horizontal="center" vertical="center"/>
    </xf>
    <xf numFmtId="0" fontId="0" fillId="3" borderId="6" xfId="0" applyFill="1" applyBorder="1" applyAlignment="1" applyProtection="1">
      <alignment vertical="center"/>
    </xf>
    <xf numFmtId="0" fontId="0" fillId="0" borderId="0" xfId="0" applyFill="1" applyProtection="1"/>
    <xf numFmtId="0" fontId="0" fillId="7" borderId="2" xfId="0" applyFill="1" applyBorder="1" applyAlignment="1" applyProtection="1">
      <alignment horizontal="center" vertical="center"/>
    </xf>
    <xf numFmtId="0" fontId="0" fillId="4" borderId="0" xfId="0" applyFill="1" applyAlignment="1" applyProtection="1">
      <alignment horizontal="center" vertical="center"/>
    </xf>
    <xf numFmtId="0" fontId="13" fillId="4" borderId="0" xfId="0" applyFont="1" applyFill="1" applyBorder="1" applyAlignment="1" applyProtection="1">
      <alignment horizontal="center" vertical="center"/>
    </xf>
    <xf numFmtId="0" fontId="0" fillId="4" borderId="0" xfId="0" applyFont="1" applyFill="1" applyAlignment="1" applyProtection="1">
      <alignment horizontal="left"/>
    </xf>
    <xf numFmtId="0" fontId="0" fillId="3" borderId="0" xfId="0" applyFill="1" applyBorder="1" applyAlignment="1" applyProtection="1">
      <alignment vertical="center"/>
    </xf>
    <xf numFmtId="0" fontId="0" fillId="4" borderId="4" xfId="0" applyFill="1" applyBorder="1" applyAlignment="1" applyProtection="1">
      <alignment horizontal="center" vertical="center"/>
    </xf>
    <xf numFmtId="0" fontId="0" fillId="4" borderId="0" xfId="0" applyFill="1" applyAlignment="1" applyProtection="1">
      <alignment horizontal="center" vertical="center" wrapText="1"/>
    </xf>
    <xf numFmtId="0" fontId="10" fillId="4" borderId="0" xfId="0" applyFont="1" applyFill="1" applyAlignment="1" applyProtection="1">
      <alignment horizontal="center" vertical="center"/>
    </xf>
    <xf numFmtId="2" fontId="0" fillId="4" borderId="0" xfId="0" applyNumberFormat="1" applyFill="1" applyAlignment="1" applyProtection="1">
      <alignment horizontal="center" vertical="center"/>
    </xf>
    <xf numFmtId="0" fontId="0" fillId="3" borderId="1" xfId="0" applyFill="1" applyBorder="1" applyAlignment="1" applyProtection="1">
      <alignment vertical="center"/>
    </xf>
    <xf numFmtId="0" fontId="0" fillId="4" borderId="16" xfId="0" applyFill="1" applyBorder="1" applyAlignment="1" applyProtection="1">
      <alignment horizontal="center" vertical="center"/>
    </xf>
    <xf numFmtId="0" fontId="0" fillId="4" borderId="0" xfId="0" applyFill="1" applyBorder="1" applyAlignment="1" applyProtection="1">
      <alignment horizontal="center" vertical="center"/>
    </xf>
    <xf numFmtId="0" fontId="21" fillId="6" borderId="2" xfId="0" applyFont="1" applyFill="1" applyBorder="1" applyAlignment="1" applyProtection="1">
      <alignment horizontal="left" vertical="center"/>
    </xf>
    <xf numFmtId="0" fontId="0" fillId="6" borderId="2" xfId="0" applyFill="1" applyBorder="1" applyAlignment="1" applyProtection="1">
      <alignment horizontal="center" vertical="center"/>
    </xf>
    <xf numFmtId="0" fontId="2" fillId="3" borderId="0" xfId="0" applyFont="1" applyFill="1" applyProtection="1"/>
    <xf numFmtId="0" fontId="34" fillId="4" borderId="0" xfId="0" applyFont="1" applyFill="1" applyAlignment="1" applyProtection="1">
      <alignment horizontal="center" vertical="center"/>
    </xf>
    <xf numFmtId="0" fontId="0" fillId="4" borderId="0" xfId="0" applyFont="1" applyFill="1" applyAlignment="1" applyProtection="1">
      <alignment horizontal="center" vertical="center"/>
    </xf>
    <xf numFmtId="0" fontId="5" fillId="3" borderId="1" xfId="0" applyFont="1" applyFill="1" applyBorder="1" applyAlignment="1" applyProtection="1">
      <alignment vertical="center"/>
    </xf>
    <xf numFmtId="0" fontId="37" fillId="4" borderId="0" xfId="0" applyFont="1" applyFill="1" applyAlignment="1" applyProtection="1">
      <alignment horizontal="center" vertical="center"/>
    </xf>
    <xf numFmtId="0" fontId="22" fillId="4" borderId="0" xfId="0" applyFont="1" applyFill="1" applyBorder="1" applyAlignment="1" applyProtection="1">
      <alignment horizontal="left"/>
    </xf>
    <xf numFmtId="0" fontId="10" fillId="4" borderId="0" xfId="0" applyFont="1" applyFill="1" applyBorder="1" applyAlignment="1" applyProtection="1">
      <alignment horizontal="center" vertical="center"/>
    </xf>
    <xf numFmtId="2" fontId="0" fillId="4" borderId="0" xfId="0" applyNumberFormat="1" applyFill="1" applyBorder="1" applyAlignment="1" applyProtection="1">
      <alignment horizontal="center" vertical="center"/>
    </xf>
    <xf numFmtId="0" fontId="0" fillId="0" borderId="0" xfId="0" applyFill="1" applyAlignment="1" applyProtection="1">
      <alignment vertical="top"/>
    </xf>
    <xf numFmtId="0" fontId="34" fillId="4" borderId="0" xfId="0" applyFont="1" applyFill="1" applyAlignment="1" applyProtection="1">
      <alignment horizontal="right" vertical="center"/>
    </xf>
    <xf numFmtId="164" fontId="38" fillId="4" borderId="0" xfId="0" applyNumberFormat="1" applyFont="1" applyFill="1" applyAlignment="1" applyProtection="1">
      <alignment horizontal="center" vertical="center"/>
    </xf>
    <xf numFmtId="164" fontId="37" fillId="4" borderId="0" xfId="0" applyNumberFormat="1" applyFont="1" applyFill="1" applyAlignment="1" applyProtection="1">
      <alignment horizontal="center" vertical="center"/>
    </xf>
    <xf numFmtId="0" fontId="0" fillId="0" borderId="0" xfId="0" applyFill="1" applyAlignment="1" applyProtection="1">
      <alignment horizontal="right"/>
    </xf>
    <xf numFmtId="0" fontId="24" fillId="6" borderId="9" xfId="0" applyFont="1" applyFill="1" applyBorder="1" applyAlignment="1" applyProtection="1">
      <alignment horizontal="center" vertical="center"/>
    </xf>
    <xf numFmtId="0" fontId="24" fillId="6" borderId="7" xfId="0" applyFont="1" applyFill="1" applyBorder="1" applyAlignment="1" applyProtection="1">
      <alignment horizontal="center" vertical="center"/>
    </xf>
    <xf numFmtId="0" fontId="27" fillId="6" borderId="8" xfId="0" applyFont="1" applyFill="1" applyBorder="1" applyAlignment="1" applyProtection="1">
      <alignment horizontal="center" vertical="center"/>
    </xf>
    <xf numFmtId="0" fontId="26" fillId="6" borderId="9" xfId="0" applyFont="1" applyFill="1" applyBorder="1" applyProtection="1"/>
    <xf numFmtId="0" fontId="34" fillId="4" borderId="0" xfId="0" applyFont="1" applyFill="1" applyAlignment="1" applyProtection="1">
      <alignment horizontal="center" vertical="center" wrapText="1"/>
    </xf>
    <xf numFmtId="0" fontId="37" fillId="4" borderId="0" xfId="0" applyFont="1" applyFill="1" applyAlignment="1" applyProtection="1">
      <alignment horizontal="center" vertical="center" wrapText="1"/>
    </xf>
    <xf numFmtId="0" fontId="24" fillId="6" borderId="0" xfId="0" applyFont="1" applyFill="1" applyBorder="1" applyAlignment="1" applyProtection="1">
      <alignment horizontal="left" vertical="center"/>
    </xf>
    <xf numFmtId="0" fontId="14" fillId="4" borderId="0" xfId="0" applyFont="1" applyFill="1" applyAlignment="1" applyProtection="1">
      <alignment horizontal="center" vertical="center" wrapText="1"/>
    </xf>
    <xf numFmtId="0" fontId="24" fillId="6" borderId="7" xfId="0" applyFont="1" applyFill="1" applyBorder="1" applyAlignment="1" applyProtection="1">
      <alignment horizontal="left" vertical="center"/>
    </xf>
    <xf numFmtId="0" fontId="1" fillId="4" borderId="0" xfId="0" applyFont="1" applyFill="1" applyAlignment="1" applyProtection="1">
      <alignment horizontal="right" vertical="top"/>
    </xf>
    <xf numFmtId="0" fontId="20" fillId="4" borderId="6" xfId="0" applyFont="1" applyFill="1" applyBorder="1" applyAlignment="1" applyProtection="1">
      <alignment horizontal="center" vertical="center"/>
    </xf>
    <xf numFmtId="0" fontId="0" fillId="5" borderId="3"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0" fillId="4" borderId="0" xfId="0" applyFill="1" applyBorder="1" applyAlignment="1" applyProtection="1">
      <alignment horizontal="right"/>
    </xf>
    <xf numFmtId="0" fontId="0" fillId="0" borderId="0" xfId="0" applyFont="1" applyFill="1" applyBorder="1" applyAlignment="1" applyProtection="1">
      <alignment horizontal="center" vertical="center"/>
    </xf>
    <xf numFmtId="0" fontId="45" fillId="4" borderId="15" xfId="0" applyFont="1" applyFill="1" applyBorder="1" applyAlignment="1" applyProtection="1">
      <alignment vertical="top" wrapText="1"/>
    </xf>
    <xf numFmtId="0" fontId="21" fillId="4" borderId="3" xfId="0" applyFont="1" applyFill="1" applyBorder="1" applyAlignment="1" applyProtection="1">
      <alignment vertical="top" wrapText="1"/>
    </xf>
    <xf numFmtId="0" fontId="0" fillId="4" borderId="17" xfId="0" applyFont="1" applyFill="1" applyBorder="1" applyAlignment="1" applyProtection="1">
      <alignment horizontal="center" vertical="center"/>
    </xf>
    <xf numFmtId="0" fontId="12" fillId="4" borderId="22" xfId="0" applyFont="1" applyFill="1" applyBorder="1" applyAlignment="1" applyProtection="1">
      <alignment horizontal="center" vertical="center"/>
    </xf>
    <xf numFmtId="0" fontId="11" fillId="4" borderId="3" xfId="0" applyFont="1" applyFill="1" applyBorder="1" applyAlignment="1" applyProtection="1">
      <alignment horizontal="center" vertical="center"/>
      <protection locked="0" hidden="1"/>
    </xf>
    <xf numFmtId="0" fontId="27" fillId="6" borderId="0" xfId="0" applyFont="1" applyFill="1" applyAlignment="1" applyProtection="1">
      <alignment horizontal="left" vertical="center"/>
      <protection hidden="1"/>
    </xf>
    <xf numFmtId="0" fontId="33" fillId="4" borderId="0" xfId="0" applyFont="1" applyFill="1" applyBorder="1" applyAlignment="1" applyProtection="1">
      <alignment horizontal="center" textRotation="90" wrapText="1"/>
      <protection hidden="1"/>
    </xf>
    <xf numFmtId="0" fontId="21" fillId="6" borderId="2" xfId="0" applyFont="1" applyFill="1" applyBorder="1" applyAlignment="1" applyProtection="1">
      <alignment horizontal="left" vertical="center"/>
      <protection hidden="1"/>
    </xf>
    <xf numFmtId="0" fontId="21" fillId="6" borderId="2" xfId="0" applyFont="1" applyFill="1" applyBorder="1" applyAlignment="1" applyProtection="1">
      <alignment horizontal="left" vertical="center" wrapText="1"/>
      <protection hidden="1"/>
    </xf>
    <xf numFmtId="0" fontId="27" fillId="6" borderId="8" xfId="0" applyFont="1" applyFill="1" applyBorder="1" applyAlignment="1" applyProtection="1">
      <alignment horizontal="center" vertical="center"/>
      <protection hidden="1"/>
    </xf>
    <xf numFmtId="14" fontId="0" fillId="4" borderId="0" xfId="0" applyNumberFormat="1" applyFill="1" applyBorder="1" applyAlignment="1">
      <alignment horizontal="center" vertical="center"/>
    </xf>
    <xf numFmtId="0" fontId="0" fillId="4" borderId="0" xfId="0" applyFill="1" applyBorder="1" applyAlignment="1">
      <alignment horizontal="left" vertical="center" wrapText="1"/>
    </xf>
    <xf numFmtId="0" fontId="0" fillId="4" borderId="0" xfId="0" applyFill="1" applyBorder="1" applyAlignment="1">
      <alignment horizontal="left" vertical="center"/>
    </xf>
    <xf numFmtId="0" fontId="27" fillId="6" borderId="0" xfId="0" applyFont="1" applyFill="1" applyAlignment="1" applyProtection="1">
      <alignment horizontal="left" vertical="center"/>
      <protection hidden="1"/>
    </xf>
    <xf numFmtId="0" fontId="21" fillId="6" borderId="2" xfId="0" applyFont="1" applyFill="1" applyBorder="1" applyAlignment="1" applyProtection="1">
      <alignment horizontal="left" vertical="center"/>
      <protection hidden="1"/>
    </xf>
    <xf numFmtId="0" fontId="21" fillId="6" borderId="2" xfId="0" applyFont="1" applyFill="1" applyBorder="1" applyAlignment="1" applyProtection="1">
      <alignment horizontal="left" vertical="center" wrapText="1"/>
      <protection hidden="1"/>
    </xf>
    <xf numFmtId="0" fontId="27" fillId="6" borderId="8" xfId="0" applyFont="1" applyFill="1" applyBorder="1" applyAlignment="1" applyProtection="1">
      <alignment horizontal="center" vertical="center"/>
      <protection hidden="1"/>
    </xf>
    <xf numFmtId="0" fontId="44" fillId="4" borderId="0" xfId="0" applyFont="1" applyFill="1" applyBorder="1" applyAlignment="1" applyProtection="1">
      <alignment vertical="top" wrapText="1"/>
      <protection hidden="1"/>
    </xf>
    <xf numFmtId="0" fontId="12" fillId="4" borderId="3" xfId="0" applyFont="1" applyFill="1" applyBorder="1" applyAlignment="1" applyProtection="1">
      <alignment horizontal="center" vertical="center"/>
      <protection locked="0" hidden="1"/>
    </xf>
    <xf numFmtId="0" fontId="12" fillId="4" borderId="2" xfId="0" applyFont="1" applyFill="1" applyBorder="1" applyAlignment="1" applyProtection="1">
      <alignment horizontal="center" vertical="center"/>
      <protection locked="0" hidden="1"/>
    </xf>
    <xf numFmtId="0" fontId="33" fillId="4" borderId="0" xfId="0" applyFont="1" applyFill="1" applyBorder="1" applyAlignment="1">
      <alignment horizontal="center" textRotation="90" wrapText="1"/>
    </xf>
    <xf numFmtId="0" fontId="33" fillId="4" borderId="7" xfId="0" applyFont="1" applyFill="1" applyBorder="1" applyAlignment="1">
      <alignment horizontal="center" textRotation="90" wrapText="1"/>
    </xf>
    <xf numFmtId="0" fontId="27" fillId="6" borderId="8" xfId="0" applyFont="1" applyFill="1" applyBorder="1" applyAlignment="1">
      <alignment horizontal="center" vertical="center"/>
    </xf>
    <xf numFmtId="0" fontId="27" fillId="6" borderId="11" xfId="0" applyFont="1" applyFill="1" applyBorder="1" applyAlignment="1">
      <alignment horizontal="center" vertical="center"/>
    </xf>
    <xf numFmtId="165" fontId="25" fillId="6" borderId="9" xfId="1" applyNumberFormat="1" applyFont="1" applyFill="1" applyBorder="1" applyAlignment="1" applyProtection="1">
      <alignment horizontal="center" vertical="center"/>
      <protection hidden="1"/>
    </xf>
    <xf numFmtId="165" fontId="25" fillId="6" borderId="10" xfId="1" applyNumberFormat="1" applyFont="1" applyFill="1" applyBorder="1" applyAlignment="1" applyProtection="1">
      <alignment horizontal="center" vertical="center"/>
      <protection hidden="1"/>
    </xf>
    <xf numFmtId="165" fontId="25" fillId="6" borderId="7" xfId="1" applyNumberFormat="1" applyFont="1" applyFill="1" applyBorder="1" applyAlignment="1" applyProtection="1">
      <alignment horizontal="center" vertical="center"/>
      <protection hidden="1"/>
    </xf>
    <xf numFmtId="165" fontId="25" fillId="6" borderId="12" xfId="1" applyNumberFormat="1" applyFont="1" applyFill="1" applyBorder="1" applyAlignment="1" applyProtection="1">
      <alignment horizontal="center" vertical="center"/>
      <protection hidden="1"/>
    </xf>
    <xf numFmtId="0" fontId="23" fillId="4" borderId="30" xfId="0" applyFont="1" applyFill="1" applyBorder="1" applyAlignment="1" applyProtection="1">
      <alignment horizontal="center"/>
      <protection locked="0"/>
    </xf>
    <xf numFmtId="0" fontId="23" fillId="4" borderId="31" xfId="0" applyFont="1" applyFill="1" applyBorder="1" applyAlignment="1" applyProtection="1">
      <alignment horizontal="center"/>
      <protection locked="0"/>
    </xf>
    <xf numFmtId="0" fontId="23" fillId="4" borderId="32" xfId="0" applyFont="1" applyFill="1" applyBorder="1" applyAlignment="1" applyProtection="1">
      <alignment horizontal="center"/>
      <protection locked="0"/>
    </xf>
    <xf numFmtId="0" fontId="27" fillId="6" borderId="0" xfId="0" applyFont="1" applyFill="1" applyAlignment="1">
      <alignment horizontal="left" vertical="center"/>
    </xf>
    <xf numFmtId="0" fontId="21" fillId="6" borderId="2" xfId="0" applyFont="1" applyFill="1" applyBorder="1" applyAlignment="1">
      <alignment horizontal="left" vertical="center" wrapText="1"/>
    </xf>
    <xf numFmtId="0" fontId="21" fillId="6" borderId="2" xfId="0" applyFont="1" applyFill="1" applyBorder="1" applyAlignment="1">
      <alignment horizontal="left" vertical="center"/>
    </xf>
    <xf numFmtId="0" fontId="21" fillId="6" borderId="5" xfId="0" applyFont="1" applyFill="1" applyBorder="1" applyAlignment="1">
      <alignment horizontal="left"/>
    </xf>
    <xf numFmtId="0" fontId="21" fillId="6" borderId="2" xfId="0" quotePrefix="1" applyFont="1" applyFill="1" applyBorder="1" applyAlignment="1">
      <alignment horizontal="left"/>
    </xf>
    <xf numFmtId="0" fontId="0" fillId="4" borderId="2" xfId="0" applyFill="1" applyBorder="1" applyAlignment="1">
      <alignment horizontal="center"/>
    </xf>
    <xf numFmtId="0" fontId="33" fillId="4" borderId="9" xfId="0" applyFont="1" applyFill="1" applyBorder="1" applyAlignment="1">
      <alignment horizontal="center" vertical="top" wrapText="1"/>
    </xf>
    <xf numFmtId="0" fontId="21" fillId="6" borderId="2" xfId="0" applyFont="1" applyFill="1" applyBorder="1" applyAlignment="1">
      <alignment horizontal="left"/>
    </xf>
    <xf numFmtId="0" fontId="21" fillId="6" borderId="16" xfId="0" applyFont="1" applyFill="1" applyBorder="1" applyAlignment="1">
      <alignment horizontal="left" vertical="center"/>
    </xf>
    <xf numFmtId="0" fontId="21" fillId="6" borderId="17" xfId="0" applyFont="1" applyFill="1" applyBorder="1" applyAlignment="1">
      <alignment horizontal="left" vertical="center"/>
    </xf>
    <xf numFmtId="0" fontId="26" fillId="6" borderId="13" xfId="0" applyFont="1" applyFill="1" applyBorder="1" applyAlignment="1">
      <alignment horizontal="center" vertical="center"/>
    </xf>
    <xf numFmtId="0" fontId="26" fillId="6" borderId="11" xfId="0" applyFont="1" applyFill="1" applyBorder="1" applyAlignment="1">
      <alignment horizontal="center" vertical="center"/>
    </xf>
    <xf numFmtId="0" fontId="39" fillId="5" borderId="0" xfId="0" applyFont="1" applyFill="1" applyBorder="1" applyAlignment="1" applyProtection="1">
      <alignment horizontal="center" vertical="center"/>
      <protection hidden="1"/>
    </xf>
    <xf numFmtId="0" fontId="39" fillId="5" borderId="14" xfId="0" applyFont="1" applyFill="1" applyBorder="1" applyAlignment="1" applyProtection="1">
      <alignment horizontal="center" vertical="center"/>
      <protection hidden="1"/>
    </xf>
    <xf numFmtId="0" fontId="39" fillId="5" borderId="7" xfId="0" applyFont="1" applyFill="1" applyBorder="1" applyAlignment="1" applyProtection="1">
      <alignment horizontal="center" vertical="center"/>
      <protection hidden="1"/>
    </xf>
    <xf numFmtId="0" fontId="39" fillId="5" borderId="12" xfId="0" applyFont="1" applyFill="1" applyBorder="1" applyAlignment="1" applyProtection="1">
      <alignment horizontal="center" vertical="center"/>
      <protection hidden="1"/>
    </xf>
    <xf numFmtId="0" fontId="21" fillId="6" borderId="15" xfId="0" applyFont="1" applyFill="1" applyBorder="1" applyAlignment="1">
      <alignment horizontal="left" vertical="center"/>
    </xf>
    <xf numFmtId="0" fontId="21" fillId="6" borderId="3" xfId="0" applyFont="1" applyFill="1" applyBorder="1" applyAlignment="1">
      <alignment horizontal="left" vertical="center"/>
    </xf>
    <xf numFmtId="0" fontId="22" fillId="4" borderId="1" xfId="0" applyFont="1" applyFill="1" applyBorder="1" applyAlignment="1">
      <alignment horizontal="left" wrapText="1"/>
    </xf>
    <xf numFmtId="0" fontId="0" fillId="5" borderId="5" xfId="0" applyFill="1" applyBorder="1" applyAlignment="1" applyProtection="1">
      <alignment horizontal="center" vertical="center"/>
      <protection hidden="1"/>
    </xf>
    <xf numFmtId="0" fontId="0" fillId="5" borderId="4" xfId="0" applyFill="1" applyBorder="1" applyAlignment="1" applyProtection="1">
      <alignment horizontal="center" vertical="center"/>
      <protection hidden="1"/>
    </xf>
    <xf numFmtId="0" fontId="12" fillId="4" borderId="5"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21" fillId="6" borderId="18" xfId="0" applyFont="1" applyFill="1" applyBorder="1" applyAlignment="1">
      <alignment horizontal="left" vertical="center"/>
    </xf>
    <xf numFmtId="0" fontId="21" fillId="6" borderId="19" xfId="0" applyFont="1" applyFill="1" applyBorder="1" applyAlignment="1">
      <alignment horizontal="left" vertical="center"/>
    </xf>
    <xf numFmtId="0" fontId="21" fillId="6" borderId="2" xfId="0" applyFont="1" applyFill="1" applyBorder="1" applyAlignment="1" applyProtection="1">
      <alignment horizontal="left" vertical="center" wrapText="1"/>
    </xf>
    <xf numFmtId="0" fontId="45" fillId="4" borderId="15" xfId="0" applyFont="1" applyFill="1" applyBorder="1" applyAlignment="1" applyProtection="1">
      <alignment horizontal="left" vertical="top" wrapText="1"/>
      <protection locked="0"/>
    </xf>
    <xf numFmtId="0" fontId="45" fillId="4" borderId="3" xfId="0" applyFont="1" applyFill="1" applyBorder="1" applyAlignment="1" applyProtection="1">
      <alignment horizontal="left" vertical="top" wrapText="1"/>
      <protection locked="0"/>
    </xf>
    <xf numFmtId="0" fontId="21" fillId="6" borderId="15" xfId="0" applyFont="1" applyFill="1" applyBorder="1" applyAlignment="1">
      <alignment horizontal="left" vertical="center" wrapText="1"/>
    </xf>
    <xf numFmtId="0" fontId="21" fillId="6" borderId="3" xfId="0" applyFont="1" applyFill="1" applyBorder="1" applyAlignment="1">
      <alignment horizontal="left" vertical="center" wrapText="1"/>
    </xf>
    <xf numFmtId="0" fontId="21" fillId="6" borderId="21" xfId="0" quotePrefix="1" applyFont="1" applyFill="1" applyBorder="1" applyAlignment="1">
      <alignment horizontal="left" wrapText="1"/>
    </xf>
    <xf numFmtId="0" fontId="21" fillId="6" borderId="22" xfId="0" quotePrefix="1" applyFont="1" applyFill="1" applyBorder="1" applyAlignment="1">
      <alignment horizontal="left" wrapText="1"/>
    </xf>
    <xf numFmtId="0" fontId="21" fillId="6" borderId="18" xfId="0" quotePrefix="1" applyFont="1" applyFill="1" applyBorder="1" applyAlignment="1">
      <alignment horizontal="left" wrapText="1"/>
    </xf>
    <xf numFmtId="0" fontId="21" fillId="6" borderId="19" xfId="0" quotePrefix="1" applyFont="1" applyFill="1" applyBorder="1" applyAlignment="1">
      <alignment horizontal="left" wrapText="1"/>
    </xf>
    <xf numFmtId="0" fontId="21" fillId="4" borderId="3" xfId="0" applyFont="1" applyFill="1" applyBorder="1" applyAlignment="1" applyProtection="1">
      <alignment horizontal="left" vertical="top" wrapText="1"/>
      <protection locked="0"/>
    </xf>
    <xf numFmtId="0" fontId="21" fillId="6" borderId="15" xfId="0" applyFont="1" applyFill="1" applyBorder="1" applyAlignment="1" applyProtection="1">
      <alignment horizontal="left" vertical="center" wrapText="1"/>
    </xf>
    <xf numFmtId="0" fontId="21" fillId="6" borderId="3" xfId="0" applyFont="1" applyFill="1" applyBorder="1" applyAlignment="1" applyProtection="1">
      <alignment horizontal="left" vertical="center" wrapText="1"/>
    </xf>
    <xf numFmtId="0" fontId="44" fillId="4" borderId="15" xfId="0" applyFont="1" applyFill="1" applyBorder="1" applyAlignment="1" applyProtection="1">
      <alignment horizontal="left" vertical="top"/>
      <protection locked="0" hidden="1"/>
    </xf>
    <xf numFmtId="0" fontId="44" fillId="4" borderId="23" xfId="0" applyFont="1" applyFill="1" applyBorder="1" applyAlignment="1" applyProtection="1">
      <alignment horizontal="left" vertical="top"/>
      <protection locked="0" hidden="1"/>
    </xf>
    <xf numFmtId="0" fontId="44" fillId="4" borderId="3" xfId="0" applyFont="1" applyFill="1" applyBorder="1" applyAlignment="1" applyProtection="1">
      <alignment horizontal="left" vertical="top"/>
      <protection locked="0" hidden="1"/>
    </xf>
    <xf numFmtId="0" fontId="21" fillId="6" borderId="15" xfId="0" applyFont="1" applyFill="1" applyBorder="1" applyAlignment="1" applyProtection="1">
      <alignment horizontal="left" vertical="top" wrapText="1"/>
    </xf>
    <xf numFmtId="0" fontId="21" fillId="6" borderId="3" xfId="0" applyFont="1" applyFill="1" applyBorder="1" applyAlignment="1" applyProtection="1">
      <alignment horizontal="left" vertical="top" wrapText="1"/>
    </xf>
    <xf numFmtId="0" fontId="45" fillId="4" borderId="2" xfId="0" applyFont="1" applyFill="1" applyBorder="1" applyAlignment="1" applyProtection="1">
      <alignment horizontal="left" vertical="center" wrapText="1"/>
      <protection locked="0"/>
    </xf>
    <xf numFmtId="0" fontId="21" fillId="6" borderId="2" xfId="0" applyFont="1" applyFill="1" applyBorder="1" applyAlignment="1" applyProtection="1">
      <alignment horizontal="left" vertical="center" wrapText="1"/>
      <protection hidden="1"/>
    </xf>
    <xf numFmtId="0" fontId="44" fillId="4" borderId="15" xfId="0" applyFont="1" applyFill="1" applyBorder="1" applyAlignment="1" applyProtection="1">
      <alignment horizontal="left" vertical="top"/>
      <protection hidden="1"/>
    </xf>
    <xf numFmtId="0" fontId="44" fillId="4" borderId="23" xfId="0" applyFont="1" applyFill="1" applyBorder="1" applyAlignment="1" applyProtection="1">
      <alignment horizontal="left" vertical="top"/>
      <protection hidden="1"/>
    </xf>
    <xf numFmtId="0" fontId="44" fillId="4" borderId="3" xfId="0" applyFont="1" applyFill="1" applyBorder="1" applyAlignment="1" applyProtection="1">
      <alignment horizontal="left" vertical="top"/>
      <protection hidden="1"/>
    </xf>
    <xf numFmtId="0" fontId="45" fillId="4" borderId="2" xfId="0" applyFont="1" applyFill="1" applyBorder="1" applyAlignment="1" applyProtection="1">
      <alignment horizontal="left" vertical="center" wrapText="1"/>
      <protection hidden="1"/>
    </xf>
    <xf numFmtId="0" fontId="21" fillId="6" borderId="15" xfId="0" applyFont="1" applyFill="1" applyBorder="1" applyAlignment="1" applyProtection="1">
      <alignment horizontal="left" vertical="center" wrapText="1"/>
      <protection hidden="1"/>
    </xf>
    <xf numFmtId="0" fontId="21" fillId="6" borderId="3" xfId="0" applyFont="1" applyFill="1" applyBorder="1" applyAlignment="1" applyProtection="1">
      <alignment horizontal="left" vertical="center" wrapText="1"/>
      <protection hidden="1"/>
    </xf>
    <xf numFmtId="0" fontId="21" fillId="6" borderId="15" xfId="0" applyFont="1" applyFill="1" applyBorder="1" applyAlignment="1" applyProtection="1">
      <alignment horizontal="left" vertical="top" wrapText="1"/>
      <protection hidden="1"/>
    </xf>
    <xf numFmtId="0" fontId="21" fillId="6" borderId="3" xfId="0" applyFont="1" applyFill="1" applyBorder="1" applyAlignment="1" applyProtection="1">
      <alignment horizontal="left" vertical="top" wrapText="1"/>
      <protection hidden="1"/>
    </xf>
    <xf numFmtId="0" fontId="45" fillId="4" borderId="15" xfId="0" applyFont="1" applyFill="1" applyBorder="1" applyAlignment="1" applyProtection="1">
      <alignment horizontal="left" vertical="top" wrapText="1"/>
      <protection hidden="1"/>
    </xf>
    <xf numFmtId="0" fontId="21" fillId="4" borderId="3" xfId="0" applyFont="1" applyFill="1" applyBorder="1" applyAlignment="1" applyProtection="1">
      <alignment horizontal="left" vertical="top" wrapText="1"/>
      <protection hidden="1"/>
    </xf>
    <xf numFmtId="0" fontId="26" fillId="6" borderId="13" xfId="0" applyFont="1" applyFill="1" applyBorder="1" applyAlignment="1" applyProtection="1">
      <alignment horizontal="center" vertical="center"/>
      <protection hidden="1"/>
    </xf>
    <xf numFmtId="0" fontId="26" fillId="6" borderId="11" xfId="0" applyFont="1" applyFill="1" applyBorder="1" applyAlignment="1" applyProtection="1">
      <alignment horizontal="center" vertical="center"/>
      <protection hidden="1"/>
    </xf>
    <xf numFmtId="0" fontId="33" fillId="4" borderId="9" xfId="0" applyFont="1" applyFill="1" applyBorder="1" applyAlignment="1" applyProtection="1">
      <alignment horizontal="center" vertical="top" wrapText="1"/>
      <protection hidden="1"/>
    </xf>
    <xf numFmtId="0" fontId="21" fillId="6" borderId="15" xfId="0" applyFont="1" applyFill="1" applyBorder="1" applyAlignment="1" applyProtection="1">
      <alignment horizontal="left" vertical="center"/>
      <protection hidden="1"/>
    </xf>
    <xf numFmtId="0" fontId="21" fillId="6" borderId="3" xfId="0" applyFont="1" applyFill="1" applyBorder="1" applyAlignment="1" applyProtection="1">
      <alignment horizontal="left" vertical="center"/>
      <protection hidden="1"/>
    </xf>
    <xf numFmtId="0" fontId="45" fillId="4" borderId="3" xfId="0" applyFont="1" applyFill="1" applyBorder="1" applyAlignment="1" applyProtection="1">
      <alignment horizontal="left" vertical="top" wrapText="1"/>
      <protection hidden="1"/>
    </xf>
    <xf numFmtId="0" fontId="12" fillId="4" borderId="5" xfId="0"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protection hidden="1"/>
    </xf>
    <xf numFmtId="0" fontId="22" fillId="4" borderId="1" xfId="0" applyFont="1" applyFill="1" applyBorder="1" applyAlignment="1" applyProtection="1">
      <alignment horizontal="left" wrapText="1"/>
      <protection hidden="1"/>
    </xf>
    <xf numFmtId="0" fontId="21" fillId="6" borderId="2" xfId="0" applyFont="1" applyFill="1" applyBorder="1" applyAlignment="1" applyProtection="1">
      <alignment horizontal="left" vertical="center"/>
      <protection hidden="1"/>
    </xf>
    <xf numFmtId="0" fontId="21" fillId="6" borderId="21" xfId="0" quotePrefix="1" applyFont="1" applyFill="1" applyBorder="1" applyAlignment="1" applyProtection="1">
      <alignment horizontal="left" wrapText="1"/>
      <protection hidden="1"/>
    </xf>
    <xf numFmtId="0" fontId="21" fillId="6" borderId="22" xfId="0" quotePrefix="1" applyFont="1" applyFill="1" applyBorder="1" applyAlignment="1" applyProtection="1">
      <alignment horizontal="left" wrapText="1"/>
      <protection hidden="1"/>
    </xf>
    <xf numFmtId="0" fontId="21" fillId="6" borderId="18" xfId="0" quotePrefix="1" applyFont="1" applyFill="1" applyBorder="1" applyAlignment="1" applyProtection="1">
      <alignment horizontal="left" wrapText="1"/>
      <protection hidden="1"/>
    </xf>
    <xf numFmtId="0" fontId="21" fillId="6" borderId="19" xfId="0" quotePrefix="1" applyFont="1" applyFill="1" applyBorder="1" applyAlignment="1" applyProtection="1">
      <alignment horizontal="left" wrapText="1"/>
      <protection hidden="1"/>
    </xf>
    <xf numFmtId="0" fontId="27" fillId="6" borderId="8" xfId="0" applyFont="1" applyFill="1" applyBorder="1" applyAlignment="1" applyProtection="1">
      <alignment horizontal="center" vertical="center"/>
      <protection hidden="1"/>
    </xf>
    <xf numFmtId="0" fontId="27" fillId="6" borderId="11" xfId="0" applyFont="1" applyFill="1" applyBorder="1" applyAlignment="1" applyProtection="1">
      <alignment horizontal="center" vertical="center"/>
      <protection hidden="1"/>
    </xf>
    <xf numFmtId="0" fontId="21" fillId="6" borderId="16" xfId="0" applyFont="1" applyFill="1" applyBorder="1" applyAlignment="1" applyProtection="1">
      <alignment horizontal="left" vertical="center"/>
      <protection hidden="1"/>
    </xf>
    <xf numFmtId="0" fontId="21" fillId="6" borderId="17" xfId="0" applyFont="1" applyFill="1" applyBorder="1" applyAlignment="1" applyProtection="1">
      <alignment horizontal="left" vertical="center"/>
      <protection hidden="1"/>
    </xf>
    <xf numFmtId="0" fontId="21" fillId="6" borderId="18" xfId="0" applyFont="1" applyFill="1" applyBorder="1" applyAlignment="1" applyProtection="1">
      <alignment horizontal="left" vertical="center"/>
      <protection hidden="1"/>
    </xf>
    <xf numFmtId="0" fontId="21" fillId="6" borderId="19" xfId="0" applyFont="1" applyFill="1" applyBorder="1" applyAlignment="1" applyProtection="1">
      <alignment horizontal="left" vertical="center"/>
      <protection hidden="1"/>
    </xf>
    <xf numFmtId="0" fontId="21" fillId="6" borderId="2" xfId="0" quotePrefix="1" applyFont="1" applyFill="1" applyBorder="1" applyAlignment="1" applyProtection="1">
      <alignment horizontal="left"/>
      <protection hidden="1"/>
    </xf>
    <xf numFmtId="0" fontId="27" fillId="6" borderId="0" xfId="0" applyFont="1" applyFill="1" applyAlignment="1" applyProtection="1">
      <alignment horizontal="left" vertical="center"/>
      <protection hidden="1"/>
    </xf>
    <xf numFmtId="0" fontId="33" fillId="4" borderId="0" xfId="0" applyFont="1" applyFill="1" applyBorder="1" applyAlignment="1" applyProtection="1">
      <alignment horizontal="center" textRotation="90" wrapText="1"/>
      <protection hidden="1"/>
    </xf>
    <xf numFmtId="0" fontId="33" fillId="4" borderId="7" xfId="0" applyFont="1" applyFill="1" applyBorder="1" applyAlignment="1" applyProtection="1">
      <alignment horizontal="center" textRotation="90" wrapText="1"/>
      <protection hidden="1"/>
    </xf>
    <xf numFmtId="0" fontId="0" fillId="4" borderId="2" xfId="0" applyFill="1" applyBorder="1" applyAlignment="1" applyProtection="1">
      <alignment horizontal="center"/>
      <protection hidden="1"/>
    </xf>
    <xf numFmtId="0" fontId="21" fillId="6" borderId="2" xfId="0" applyFont="1" applyFill="1" applyBorder="1" applyAlignment="1" applyProtection="1">
      <alignment horizontal="left"/>
      <protection hidden="1"/>
    </xf>
    <xf numFmtId="0" fontId="22" fillId="4" borderId="27" xfId="0" applyFont="1" applyFill="1" applyBorder="1" applyAlignment="1" applyProtection="1">
      <alignment horizontal="left" vertical="center" wrapText="1"/>
      <protection hidden="1"/>
    </xf>
    <xf numFmtId="0" fontId="38" fillId="4" borderId="28" xfId="0" applyFont="1" applyFill="1" applyBorder="1" applyAlignment="1" applyProtection="1">
      <alignment horizontal="left" vertical="center" wrapText="1"/>
      <protection hidden="1"/>
    </xf>
    <xf numFmtId="0" fontId="38" fillId="4" borderId="29" xfId="0" applyFont="1" applyFill="1" applyBorder="1" applyAlignment="1" applyProtection="1">
      <alignment horizontal="left" vertical="center" wrapText="1"/>
      <protection hidden="1"/>
    </xf>
    <xf numFmtId="0" fontId="21" fillId="6" borderId="5" xfId="0" applyFont="1" applyFill="1" applyBorder="1" applyAlignment="1" applyProtection="1">
      <alignment horizontal="left"/>
      <protection hidden="1"/>
    </xf>
    <xf numFmtId="0" fontId="22" fillId="4" borderId="27" xfId="0" applyFont="1" applyFill="1" applyBorder="1" applyAlignment="1" applyProtection="1">
      <alignment horizontal="left" vertical="top" wrapText="1"/>
      <protection hidden="1"/>
    </xf>
    <xf numFmtId="0" fontId="38" fillId="4" borderId="28" xfId="0" applyFont="1" applyFill="1" applyBorder="1" applyAlignment="1" applyProtection="1">
      <alignment horizontal="left" vertical="top" wrapText="1"/>
      <protection hidden="1"/>
    </xf>
    <xf numFmtId="0" fontId="38" fillId="4" borderId="29" xfId="0" applyFont="1" applyFill="1" applyBorder="1" applyAlignment="1" applyProtection="1">
      <alignment horizontal="left" vertical="top" wrapText="1"/>
      <protection hidden="1"/>
    </xf>
    <xf numFmtId="0" fontId="48" fillId="4" borderId="15" xfId="0" applyFont="1" applyFill="1" applyBorder="1" applyAlignment="1" applyProtection="1">
      <alignment horizontal="left" vertical="top"/>
      <protection hidden="1"/>
    </xf>
    <xf numFmtId="0" fontId="48" fillId="4" borderId="23" xfId="0" applyFont="1" applyFill="1" applyBorder="1" applyAlignment="1" applyProtection="1">
      <alignment horizontal="left" vertical="top"/>
      <protection hidden="1"/>
    </xf>
    <xf numFmtId="0" fontId="48" fillId="4" borderId="3" xfId="0" applyFont="1" applyFill="1" applyBorder="1" applyAlignment="1" applyProtection="1">
      <alignment horizontal="left" vertical="top"/>
      <protection hidden="1"/>
    </xf>
    <xf numFmtId="0" fontId="44" fillId="4" borderId="21" xfId="0" applyFont="1" applyFill="1" applyBorder="1" applyAlignment="1" applyProtection="1">
      <alignment horizontal="left" wrapText="1"/>
      <protection hidden="1"/>
    </xf>
    <xf numFmtId="0" fontId="44" fillId="4" borderId="33" xfId="0" applyFont="1" applyFill="1" applyBorder="1" applyAlignment="1" applyProtection="1">
      <alignment horizontal="left" wrapText="1"/>
      <protection hidden="1"/>
    </xf>
    <xf numFmtId="0" fontId="44" fillId="4" borderId="22" xfId="0" applyFont="1" applyFill="1" applyBorder="1" applyAlignment="1" applyProtection="1">
      <alignment horizontal="left" wrapText="1"/>
      <protection hidden="1"/>
    </xf>
    <xf numFmtId="0" fontId="0" fillId="0" borderId="16" xfId="0" applyFill="1" applyBorder="1" applyAlignment="1" applyProtection="1">
      <alignment horizontal="left" wrapText="1"/>
      <protection hidden="1"/>
    </xf>
    <xf numFmtId="0" fontId="0" fillId="0" borderId="0" xfId="0" applyFill="1" applyBorder="1" applyAlignment="1" applyProtection="1">
      <alignment horizontal="left" wrapText="1"/>
      <protection hidden="1"/>
    </xf>
    <xf numFmtId="0" fontId="0" fillId="0" borderId="17" xfId="0" applyFill="1" applyBorder="1" applyAlignment="1" applyProtection="1">
      <alignment horizontal="left" wrapText="1"/>
      <protection hidden="1"/>
    </xf>
    <xf numFmtId="0" fontId="0" fillId="4" borderId="18" xfId="0" applyFill="1" applyBorder="1" applyAlignment="1" applyProtection="1">
      <alignment horizontal="left" wrapText="1"/>
      <protection hidden="1"/>
    </xf>
    <xf numFmtId="0" fontId="0" fillId="4" borderId="1" xfId="0" applyFill="1" applyBorder="1" applyAlignment="1" applyProtection="1">
      <alignment horizontal="left" wrapText="1"/>
      <protection hidden="1"/>
    </xf>
    <xf numFmtId="0" fontId="0" fillId="4" borderId="19" xfId="0" applyFill="1" applyBorder="1" applyAlignment="1" applyProtection="1">
      <alignment horizontal="left" wrapText="1"/>
      <protection hidden="1"/>
    </xf>
    <xf numFmtId="0" fontId="45" fillId="4" borderId="5" xfId="0" applyFont="1" applyFill="1" applyBorder="1" applyAlignment="1" applyProtection="1">
      <alignment horizontal="left" vertical="center" wrapText="1"/>
      <protection hidden="1"/>
    </xf>
    <xf numFmtId="0" fontId="44" fillId="4" borderId="21" xfId="0" applyFont="1" applyFill="1" applyBorder="1" applyAlignment="1" applyProtection="1">
      <alignment horizontal="left" vertical="top"/>
      <protection hidden="1"/>
    </xf>
    <xf numFmtId="0" fontId="44" fillId="4" borderId="33" xfId="0" applyFont="1" applyFill="1" applyBorder="1" applyAlignment="1" applyProtection="1">
      <alignment horizontal="left" vertical="top"/>
      <protection hidden="1"/>
    </xf>
    <xf numFmtId="0" fontId="44" fillId="4" borderId="22" xfId="0" applyFont="1" applyFill="1" applyBorder="1" applyAlignment="1" applyProtection="1">
      <alignment horizontal="left" vertical="top"/>
      <protection hidden="1"/>
    </xf>
    <xf numFmtId="0" fontId="48" fillId="4" borderId="34" xfId="0" applyFont="1" applyFill="1" applyBorder="1" applyAlignment="1" applyProtection="1">
      <alignment horizontal="left" vertical="top"/>
      <protection hidden="1"/>
    </xf>
    <xf numFmtId="0" fontId="0" fillId="4" borderId="0" xfId="0" applyFill="1" applyBorder="1" applyAlignment="1" applyProtection="1">
      <alignment horizontal="left" wrapText="1"/>
      <protection hidden="1"/>
    </xf>
    <xf numFmtId="0" fontId="21" fillId="6" borderId="5" xfId="0" applyFont="1" applyFill="1" applyBorder="1" applyAlignment="1" applyProtection="1">
      <alignment horizontal="left" vertical="center" wrapText="1"/>
      <protection hidden="1"/>
    </xf>
    <xf numFmtId="0" fontId="45" fillId="4" borderId="34" xfId="0" applyFont="1" applyFill="1" applyBorder="1" applyAlignment="1" applyProtection="1">
      <alignment horizontal="left" vertical="center" wrapText="1"/>
      <protection hidden="1"/>
    </xf>
    <xf numFmtId="0" fontId="48" fillId="4" borderId="35" xfId="0" applyFont="1" applyFill="1" applyBorder="1" applyAlignment="1" applyProtection="1">
      <alignment horizontal="left" vertical="top"/>
      <protection hidden="1"/>
    </xf>
    <xf numFmtId="0" fontId="23" fillId="4" borderId="30" xfId="0" applyFont="1" applyFill="1" applyBorder="1" applyAlignment="1" applyProtection="1">
      <alignment horizontal="center"/>
      <protection locked="0" hidden="1"/>
    </xf>
    <xf numFmtId="0" fontId="23" fillId="4" borderId="31" xfId="0" applyFont="1" applyFill="1" applyBorder="1" applyAlignment="1" applyProtection="1">
      <alignment horizontal="center"/>
      <protection locked="0" hidden="1"/>
    </xf>
    <xf numFmtId="0" fontId="23" fillId="4" borderId="32" xfId="0" applyFont="1" applyFill="1" applyBorder="1" applyAlignment="1" applyProtection="1">
      <alignment horizontal="center"/>
      <protection locked="0" hidden="1"/>
    </xf>
    <xf numFmtId="0" fontId="22" fillId="0" borderId="27" xfId="0" applyFont="1" applyFill="1" applyBorder="1" applyAlignment="1" applyProtection="1">
      <alignment horizontal="left" vertical="top" wrapText="1"/>
      <protection hidden="1"/>
    </xf>
    <xf numFmtId="0" fontId="22" fillId="0" borderId="28" xfId="0" applyFont="1" applyFill="1" applyBorder="1" applyAlignment="1" applyProtection="1">
      <alignment horizontal="left" vertical="top" wrapText="1"/>
      <protection hidden="1"/>
    </xf>
    <xf numFmtId="0" fontId="22" fillId="0" borderId="29" xfId="0" applyFont="1" applyFill="1" applyBorder="1" applyAlignment="1" applyProtection="1">
      <alignment horizontal="left" vertical="top" wrapText="1"/>
      <protection hidden="1"/>
    </xf>
    <xf numFmtId="0" fontId="44" fillId="4" borderId="15" xfId="0" applyFont="1" applyFill="1" applyBorder="1" applyAlignment="1" applyProtection="1">
      <alignment horizontal="left" vertical="top" wrapText="1"/>
      <protection hidden="1"/>
    </xf>
    <xf numFmtId="0" fontId="44" fillId="4" borderId="23" xfId="0" applyFont="1" applyFill="1" applyBorder="1" applyAlignment="1" applyProtection="1">
      <alignment horizontal="left" vertical="top" wrapText="1"/>
      <protection hidden="1"/>
    </xf>
    <xf numFmtId="0" fontId="44" fillId="4" borderId="3" xfId="0" applyFont="1" applyFill="1" applyBorder="1" applyAlignment="1" applyProtection="1">
      <alignment horizontal="left" vertical="top" wrapText="1"/>
      <protection hidden="1"/>
    </xf>
    <xf numFmtId="0" fontId="21" fillId="6" borderId="15" xfId="0" applyFont="1" applyFill="1" applyBorder="1" applyAlignment="1" applyProtection="1">
      <alignment horizontal="left" vertical="center"/>
    </xf>
    <xf numFmtId="0" fontId="21" fillId="6" borderId="3" xfId="0" applyFont="1" applyFill="1" applyBorder="1" applyAlignment="1" applyProtection="1">
      <alignment horizontal="left" vertical="center"/>
    </xf>
    <xf numFmtId="0" fontId="21" fillId="6" borderId="2" xfId="0" applyFont="1" applyFill="1" applyBorder="1" applyAlignment="1" applyProtection="1">
      <alignment horizontal="left" vertical="center"/>
    </xf>
    <xf numFmtId="0" fontId="21" fillId="6" borderId="2" xfId="0" applyFont="1" applyFill="1" applyBorder="1" applyAlignment="1" applyProtection="1">
      <alignment horizontal="left"/>
    </xf>
    <xf numFmtId="0" fontId="21" fillId="6" borderId="2" xfId="0" quotePrefix="1" applyFont="1" applyFill="1" applyBorder="1" applyAlignment="1" applyProtection="1">
      <alignment horizontal="left"/>
    </xf>
    <xf numFmtId="0" fontId="21" fillId="6" borderId="21" xfId="0" quotePrefix="1" applyFont="1" applyFill="1" applyBorder="1" applyAlignment="1" applyProtection="1">
      <alignment horizontal="left" wrapText="1"/>
    </xf>
    <xf numFmtId="0" fontId="21" fillId="6" borderId="22" xfId="0" quotePrefix="1" applyFont="1" applyFill="1" applyBorder="1" applyAlignment="1" applyProtection="1">
      <alignment horizontal="left" wrapText="1"/>
    </xf>
    <xf numFmtId="0" fontId="21" fillId="6" borderId="18" xfId="0" quotePrefix="1" applyFont="1" applyFill="1" applyBorder="1" applyAlignment="1" applyProtection="1">
      <alignment horizontal="left" wrapText="1"/>
    </xf>
    <xf numFmtId="0" fontId="21" fillId="6" borderId="19" xfId="0" quotePrefix="1" applyFont="1" applyFill="1" applyBorder="1" applyAlignment="1" applyProtection="1">
      <alignment horizontal="left" wrapText="1"/>
    </xf>
    <xf numFmtId="0" fontId="21" fillId="6" borderId="16" xfId="0" applyFont="1" applyFill="1" applyBorder="1" applyAlignment="1" applyProtection="1">
      <alignment horizontal="left" vertical="center"/>
    </xf>
    <xf numFmtId="0" fontId="21" fillId="6" borderId="17" xfId="0" applyFont="1" applyFill="1" applyBorder="1" applyAlignment="1" applyProtection="1">
      <alignment horizontal="left" vertical="center"/>
    </xf>
    <xf numFmtId="0" fontId="27" fillId="6" borderId="0" xfId="0" applyFont="1" applyFill="1" applyAlignment="1" applyProtection="1">
      <alignment horizontal="left" vertical="center"/>
    </xf>
    <xf numFmtId="0" fontId="22" fillId="4" borderId="27" xfId="0" applyFont="1" applyFill="1" applyBorder="1" applyAlignment="1" applyProtection="1">
      <alignment horizontal="left" vertical="center" wrapText="1"/>
    </xf>
    <xf numFmtId="0" fontId="38" fillId="4" borderId="28" xfId="0" applyFont="1" applyFill="1" applyBorder="1" applyAlignment="1" applyProtection="1">
      <alignment horizontal="left" vertical="center" wrapText="1"/>
    </xf>
    <xf numFmtId="0" fontId="38" fillId="4" borderId="29" xfId="0" applyFont="1" applyFill="1" applyBorder="1" applyAlignment="1" applyProtection="1">
      <alignment horizontal="left" vertical="center" wrapText="1"/>
    </xf>
    <xf numFmtId="0" fontId="33" fillId="4" borderId="0" xfId="0" applyFont="1" applyFill="1" applyBorder="1" applyAlignment="1" applyProtection="1">
      <alignment horizontal="center" textRotation="90" wrapText="1"/>
    </xf>
    <xf numFmtId="0" fontId="33" fillId="4" borderId="7" xfId="0" applyFont="1" applyFill="1" applyBorder="1" applyAlignment="1" applyProtection="1">
      <alignment horizontal="center" textRotation="90" wrapText="1"/>
    </xf>
    <xf numFmtId="0" fontId="21" fillId="6" borderId="5" xfId="0" applyFont="1" applyFill="1" applyBorder="1" applyAlignment="1" applyProtection="1">
      <alignment horizontal="left"/>
    </xf>
    <xf numFmtId="0" fontId="21" fillId="6" borderId="18" xfId="0" applyFont="1" applyFill="1" applyBorder="1" applyAlignment="1" applyProtection="1">
      <alignment horizontal="left" vertical="center"/>
    </xf>
    <xf numFmtId="0" fontId="21" fillId="6" borderId="19" xfId="0" applyFont="1" applyFill="1" applyBorder="1" applyAlignment="1" applyProtection="1">
      <alignment horizontal="left" vertical="center"/>
    </xf>
    <xf numFmtId="0" fontId="22" fillId="4" borderId="1" xfId="0" applyFont="1" applyFill="1" applyBorder="1" applyAlignment="1" applyProtection="1">
      <alignment horizontal="left" wrapText="1"/>
    </xf>
    <xf numFmtId="0" fontId="0" fillId="5" borderId="5" xfId="0" applyFill="1" applyBorder="1" applyAlignment="1" applyProtection="1">
      <alignment horizontal="center" vertical="center"/>
    </xf>
    <xf numFmtId="0" fontId="0" fillId="5" borderId="4" xfId="0"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26" fillId="6" borderId="13" xfId="0" applyFont="1" applyFill="1" applyBorder="1" applyAlignment="1" applyProtection="1">
      <alignment horizontal="center" vertical="center"/>
    </xf>
    <xf numFmtId="0" fontId="26" fillId="6" borderId="11" xfId="0" applyFont="1" applyFill="1" applyBorder="1" applyAlignment="1" applyProtection="1">
      <alignment horizontal="center" vertical="center"/>
    </xf>
    <xf numFmtId="0" fontId="39" fillId="5" borderId="0" xfId="0" applyFont="1" applyFill="1" applyBorder="1" applyAlignment="1" applyProtection="1">
      <alignment horizontal="center" vertical="center"/>
    </xf>
    <xf numFmtId="0" fontId="39" fillId="5" borderId="14" xfId="0" applyFont="1" applyFill="1" applyBorder="1" applyAlignment="1" applyProtection="1">
      <alignment horizontal="center" vertical="center"/>
    </xf>
    <xf numFmtId="0" fontId="39" fillId="5" borderId="7" xfId="0" applyFont="1" applyFill="1" applyBorder="1" applyAlignment="1" applyProtection="1">
      <alignment horizontal="center" vertical="center"/>
    </xf>
    <xf numFmtId="0" fontId="39" fillId="5" borderId="12" xfId="0" applyFont="1" applyFill="1" applyBorder="1" applyAlignment="1" applyProtection="1">
      <alignment horizontal="center" vertical="center"/>
    </xf>
    <xf numFmtId="0" fontId="27" fillId="6" borderId="8" xfId="0" applyFont="1" applyFill="1" applyBorder="1" applyAlignment="1" applyProtection="1">
      <alignment horizontal="center" vertical="center"/>
    </xf>
    <xf numFmtId="0" fontId="27" fillId="6" borderId="11" xfId="0" applyFont="1" applyFill="1" applyBorder="1" applyAlignment="1" applyProtection="1">
      <alignment horizontal="center" vertical="center"/>
    </xf>
    <xf numFmtId="165" fontId="25" fillId="6" borderId="9" xfId="1" applyNumberFormat="1" applyFont="1" applyFill="1" applyBorder="1" applyAlignment="1" applyProtection="1">
      <alignment horizontal="center" vertical="center"/>
    </xf>
    <xf numFmtId="165" fontId="25" fillId="6" borderId="10" xfId="1" applyNumberFormat="1" applyFont="1" applyFill="1" applyBorder="1" applyAlignment="1" applyProtection="1">
      <alignment horizontal="center" vertical="center"/>
    </xf>
    <xf numFmtId="165" fontId="25" fillId="6" borderId="7" xfId="1" applyNumberFormat="1" applyFont="1" applyFill="1" applyBorder="1" applyAlignment="1" applyProtection="1">
      <alignment horizontal="center" vertical="center"/>
    </xf>
    <xf numFmtId="165" fontId="25" fillId="6" borderId="12" xfId="1" applyNumberFormat="1" applyFont="1" applyFill="1" applyBorder="1" applyAlignment="1" applyProtection="1">
      <alignment horizontal="center" vertical="center"/>
    </xf>
    <xf numFmtId="0" fontId="33" fillId="4" borderId="9" xfId="0" applyFont="1" applyFill="1" applyBorder="1" applyAlignment="1" applyProtection="1">
      <alignment horizontal="center" vertical="top" wrapText="1"/>
    </xf>
    <xf numFmtId="0" fontId="45" fillId="4" borderId="15" xfId="0" applyFont="1" applyFill="1" applyBorder="1" applyAlignment="1" applyProtection="1">
      <alignment horizontal="left" vertical="top" wrapText="1"/>
    </xf>
    <xf numFmtId="0" fontId="45" fillId="4" borderId="3" xfId="0" applyFont="1" applyFill="1" applyBorder="1" applyAlignment="1" applyProtection="1">
      <alignment horizontal="left" vertical="top" wrapText="1"/>
    </xf>
    <xf numFmtId="0" fontId="21" fillId="4" borderId="3" xfId="0" applyFont="1" applyFill="1" applyBorder="1" applyAlignment="1" applyProtection="1">
      <alignment horizontal="left" vertical="top" wrapText="1"/>
    </xf>
    <xf numFmtId="0" fontId="44" fillId="4" borderId="15" xfId="0" applyFont="1" applyFill="1" applyBorder="1" applyAlignment="1" applyProtection="1">
      <alignment horizontal="center" vertical="top"/>
    </xf>
    <xf numFmtId="0" fontId="44" fillId="4" borderId="23" xfId="0" applyFont="1" applyFill="1" applyBorder="1" applyAlignment="1" applyProtection="1">
      <alignment horizontal="center" vertical="top"/>
    </xf>
    <xf numFmtId="0" fontId="44" fillId="4" borderId="3" xfId="0" applyFont="1" applyFill="1" applyBorder="1" applyAlignment="1" applyProtection="1">
      <alignment horizontal="center" vertical="top"/>
    </xf>
    <xf numFmtId="0" fontId="45" fillId="4" borderId="2" xfId="0" applyFont="1" applyFill="1" applyBorder="1" applyAlignment="1" applyProtection="1">
      <alignment horizontal="left" vertical="center" wrapText="1"/>
    </xf>
    <xf numFmtId="0" fontId="48" fillId="4" borderId="38" xfId="0" applyFont="1" applyFill="1" applyBorder="1" applyAlignment="1" applyProtection="1">
      <alignment horizontal="left" vertical="top" wrapText="1"/>
      <protection hidden="1"/>
    </xf>
    <xf numFmtId="0" fontId="48" fillId="4" borderId="39" xfId="0" applyFont="1" applyFill="1" applyBorder="1" applyAlignment="1" applyProtection="1">
      <alignment horizontal="left" vertical="top"/>
      <protection hidden="1"/>
    </xf>
    <xf numFmtId="0" fontId="48" fillId="4" borderId="40" xfId="0" applyFont="1" applyFill="1" applyBorder="1" applyAlignment="1" applyProtection="1">
      <alignment horizontal="left" vertical="top"/>
      <protection hidden="1"/>
    </xf>
    <xf numFmtId="0" fontId="0" fillId="0" borderId="15" xfId="0" applyBorder="1" applyAlignment="1">
      <alignment horizontal="left" vertical="center" wrapText="1"/>
    </xf>
    <xf numFmtId="0" fontId="0" fillId="0" borderId="23" xfId="0" applyBorder="1" applyAlignment="1">
      <alignment horizontal="left" vertical="center"/>
    </xf>
    <xf numFmtId="0" fontId="0" fillId="0" borderId="3" xfId="0" applyBorder="1" applyAlignment="1">
      <alignment horizontal="left" vertical="center"/>
    </xf>
    <xf numFmtId="0" fontId="0" fillId="0" borderId="15" xfId="0" applyBorder="1" applyAlignment="1">
      <alignment horizontal="left" vertical="center"/>
    </xf>
  </cellXfs>
  <cellStyles count="2">
    <cellStyle name="Normal" xfId="0" builtinId="0"/>
    <cellStyle name="Percent" xfId="1" builtinId="5"/>
  </cellStyles>
  <dxfs count="0"/>
  <tableStyles count="0" defaultTableStyle="TableStyleMedium2" defaultPivotStyle="PivotStyleLight16"/>
  <colors>
    <mruColors>
      <color rgb="FF3D686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Lookups!$A$3:$A$8</c:f>
              <c:numCache>
                <c:formatCode>0.0%</c:formatCode>
                <c:ptCount val="6"/>
                <c:pt idx="0">
                  <c:v>0.1</c:v>
                </c:pt>
                <c:pt idx="1">
                  <c:v>0.35</c:v>
                </c:pt>
                <c:pt idx="2">
                  <c:v>0.625</c:v>
                </c:pt>
                <c:pt idx="3">
                  <c:v>0.75</c:v>
                </c:pt>
                <c:pt idx="4">
                  <c:v>0.8</c:v>
                </c:pt>
                <c:pt idx="5">
                  <c:v>0.82499999999999996</c:v>
                </c:pt>
              </c:numCache>
            </c:numRef>
          </c:val>
          <c:smooth val="0"/>
        </c:ser>
        <c:dLbls>
          <c:showLegendKey val="0"/>
          <c:showVal val="0"/>
          <c:showCatName val="0"/>
          <c:showSerName val="0"/>
          <c:showPercent val="0"/>
          <c:showBubbleSize val="0"/>
        </c:dLbls>
        <c:smooth val="0"/>
        <c:axId val="111562504"/>
        <c:axId val="384412048"/>
      </c:lineChart>
      <c:catAx>
        <c:axId val="111562504"/>
        <c:scaling>
          <c:orientation val="minMax"/>
        </c:scaling>
        <c:delete val="0"/>
        <c:axPos val="b"/>
        <c:majorTickMark val="out"/>
        <c:minorTickMark val="none"/>
        <c:tickLblPos val="nextTo"/>
        <c:crossAx val="384412048"/>
        <c:crosses val="autoZero"/>
        <c:auto val="1"/>
        <c:lblAlgn val="ctr"/>
        <c:lblOffset val="100"/>
        <c:noMultiLvlLbl val="0"/>
      </c:catAx>
      <c:valAx>
        <c:axId val="384412048"/>
        <c:scaling>
          <c:orientation val="minMax"/>
        </c:scaling>
        <c:delete val="0"/>
        <c:axPos val="l"/>
        <c:majorGridlines/>
        <c:numFmt formatCode="0.0%" sourceLinked="1"/>
        <c:majorTickMark val="out"/>
        <c:minorTickMark val="none"/>
        <c:tickLblPos val="nextTo"/>
        <c:crossAx val="11156250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breeam.or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drawing1.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17" name="Picture 21"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22193" y="484254"/>
          <a:ext cx="2136402" cy="47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108858</xdr:rowOff>
    </xdr:from>
    <xdr:to>
      <xdr:col>44</xdr:col>
      <xdr:colOff>548367</xdr:colOff>
      <xdr:row>4</xdr:row>
      <xdr:rowOff>629429</xdr:rowOff>
    </xdr:to>
    <xdr:grpSp>
      <xdr:nvGrpSpPr>
        <xdr:cNvPr id="14" name="Group 13"/>
        <xdr:cNvGrpSpPr/>
      </xdr:nvGrpSpPr>
      <xdr:grpSpPr>
        <a:xfrm>
          <a:off x="13324115" y="304801"/>
          <a:ext cx="7155995" cy="1456742"/>
          <a:chOff x="13001726" y="350285"/>
          <a:chExt cx="7066187" cy="1473071"/>
        </a:xfrm>
      </xdr:grpSpPr>
      <xdr:sp macro="" textlink="">
        <xdr:nvSpPr>
          <xdr:cNvPr id="15" name="TextBox 14"/>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16" name="Rectangle 15"/>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18" name="Rectangle 17"/>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19" name="TextBox 18"/>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20" name="TextBox 19"/>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2" name="Picture 21"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06866"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108857</xdr:rowOff>
    </xdr:from>
    <xdr:to>
      <xdr:col>44</xdr:col>
      <xdr:colOff>548367</xdr:colOff>
      <xdr:row>4</xdr:row>
      <xdr:rowOff>1006928</xdr:rowOff>
    </xdr:to>
    <xdr:grpSp>
      <xdr:nvGrpSpPr>
        <xdr:cNvPr id="3" name="Group 2"/>
        <xdr:cNvGrpSpPr/>
      </xdr:nvGrpSpPr>
      <xdr:grpSpPr>
        <a:xfrm>
          <a:off x="13324115" y="304800"/>
          <a:ext cx="7155995" cy="1660071"/>
          <a:chOff x="13001726" y="350285"/>
          <a:chExt cx="7066187" cy="1345128"/>
        </a:xfrm>
      </xdr:grpSpPr>
      <xdr:sp macro="" textlink="">
        <xdr:nvSpPr>
          <xdr:cNvPr id="4" name="TextBox 3"/>
          <xdr:cNvSpPr txBox="1"/>
        </xdr:nvSpPr>
        <xdr:spPr bwMode="auto">
          <a:xfrm>
            <a:off x="13001726" y="350285"/>
            <a:ext cx="7013219" cy="1345128"/>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75586</xdr:colOff>
      <xdr:row>0</xdr:row>
      <xdr:rowOff>178106</xdr:rowOff>
    </xdr:from>
    <xdr:to>
      <xdr:col>15</xdr:col>
      <xdr:colOff>90680</xdr:colOff>
      <xdr:row>2</xdr:row>
      <xdr:rowOff>8467</xdr:rowOff>
    </xdr:to>
    <xdr:pic>
      <xdr:nvPicPr>
        <xdr:cNvPr id="7" name="Picture 21"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1653" y="178106"/>
          <a:ext cx="1843894" cy="49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2" name="Picture 21"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8271" y="192901"/>
          <a:ext cx="2152650"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108860</xdr:rowOff>
    </xdr:from>
    <xdr:to>
      <xdr:col>44</xdr:col>
      <xdr:colOff>548367</xdr:colOff>
      <xdr:row>4</xdr:row>
      <xdr:rowOff>1074964</xdr:rowOff>
    </xdr:to>
    <xdr:grpSp>
      <xdr:nvGrpSpPr>
        <xdr:cNvPr id="3" name="Group 2"/>
        <xdr:cNvGrpSpPr/>
      </xdr:nvGrpSpPr>
      <xdr:grpSpPr>
        <a:xfrm>
          <a:off x="13324115" y="304803"/>
          <a:ext cx="7155995" cy="1804304"/>
          <a:chOff x="13001726" y="350285"/>
          <a:chExt cx="7066187" cy="1473071"/>
        </a:xfrm>
      </xdr:grpSpPr>
      <xdr:sp macro="" textlink="">
        <xdr:nvSpPr>
          <xdr:cNvPr id="4" name="TextBox 3"/>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2</xdr:row>
      <xdr:rowOff>23812</xdr:rowOff>
    </xdr:from>
    <xdr:to>
      <xdr:col>11</xdr:col>
      <xdr:colOff>342900</xdr:colOff>
      <xdr:row>17</xdr:row>
      <xdr:rowOff>100012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2" name="Picture 21"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8271" y="192901"/>
          <a:ext cx="2152650"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108859</xdr:rowOff>
    </xdr:from>
    <xdr:to>
      <xdr:col>44</xdr:col>
      <xdr:colOff>548367</xdr:colOff>
      <xdr:row>4</xdr:row>
      <xdr:rowOff>1061357</xdr:rowOff>
    </xdr:to>
    <xdr:grpSp>
      <xdr:nvGrpSpPr>
        <xdr:cNvPr id="3" name="Group 2"/>
        <xdr:cNvGrpSpPr/>
      </xdr:nvGrpSpPr>
      <xdr:grpSpPr>
        <a:xfrm>
          <a:off x="13324115" y="304802"/>
          <a:ext cx="7155995" cy="1790698"/>
          <a:chOff x="13001726" y="350285"/>
          <a:chExt cx="7066187" cy="1473071"/>
        </a:xfrm>
      </xdr:grpSpPr>
      <xdr:sp macro="" textlink="">
        <xdr:nvSpPr>
          <xdr:cNvPr id="4" name="TextBox 3"/>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2" name="Picture 21"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8271" y="192901"/>
          <a:ext cx="2152650"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108859</xdr:rowOff>
    </xdr:from>
    <xdr:to>
      <xdr:col>44</xdr:col>
      <xdr:colOff>548367</xdr:colOff>
      <xdr:row>4</xdr:row>
      <xdr:rowOff>1061357</xdr:rowOff>
    </xdr:to>
    <xdr:grpSp>
      <xdr:nvGrpSpPr>
        <xdr:cNvPr id="3" name="Group 2"/>
        <xdr:cNvGrpSpPr/>
      </xdr:nvGrpSpPr>
      <xdr:grpSpPr>
        <a:xfrm>
          <a:off x="13324115" y="304802"/>
          <a:ext cx="7155995" cy="1790698"/>
          <a:chOff x="13001726" y="350285"/>
          <a:chExt cx="7066187" cy="1473071"/>
        </a:xfrm>
      </xdr:grpSpPr>
      <xdr:sp macro="" textlink="">
        <xdr:nvSpPr>
          <xdr:cNvPr id="4" name="TextBox 3"/>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2" name="Picture 21"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8271" y="192901"/>
          <a:ext cx="2152650"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108859</xdr:rowOff>
    </xdr:from>
    <xdr:to>
      <xdr:col>44</xdr:col>
      <xdr:colOff>548367</xdr:colOff>
      <xdr:row>4</xdr:row>
      <xdr:rowOff>1061357</xdr:rowOff>
    </xdr:to>
    <xdr:grpSp>
      <xdr:nvGrpSpPr>
        <xdr:cNvPr id="3" name="Group 2"/>
        <xdr:cNvGrpSpPr/>
      </xdr:nvGrpSpPr>
      <xdr:grpSpPr>
        <a:xfrm>
          <a:off x="13324115" y="304802"/>
          <a:ext cx="7155995" cy="1790698"/>
          <a:chOff x="13001726" y="350285"/>
          <a:chExt cx="7066187" cy="1473071"/>
        </a:xfrm>
      </xdr:grpSpPr>
      <xdr:sp macro="" textlink="">
        <xdr:nvSpPr>
          <xdr:cNvPr id="4" name="TextBox 3"/>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2" name="Picture 21"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8271" y="192901"/>
          <a:ext cx="2152650"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108857</xdr:rowOff>
    </xdr:from>
    <xdr:to>
      <xdr:col>44</xdr:col>
      <xdr:colOff>548367</xdr:colOff>
      <xdr:row>4</xdr:row>
      <xdr:rowOff>1006928</xdr:rowOff>
    </xdr:to>
    <xdr:grpSp>
      <xdr:nvGrpSpPr>
        <xdr:cNvPr id="3" name="Group 2"/>
        <xdr:cNvGrpSpPr/>
      </xdr:nvGrpSpPr>
      <xdr:grpSpPr>
        <a:xfrm>
          <a:off x="13324115" y="304800"/>
          <a:ext cx="7155995" cy="1660071"/>
          <a:chOff x="13001726" y="350285"/>
          <a:chExt cx="7066187" cy="1345128"/>
        </a:xfrm>
      </xdr:grpSpPr>
      <xdr:sp macro="" textlink="">
        <xdr:nvSpPr>
          <xdr:cNvPr id="4" name="TextBox 3"/>
          <xdr:cNvSpPr txBox="1"/>
        </xdr:nvSpPr>
        <xdr:spPr bwMode="auto">
          <a:xfrm>
            <a:off x="13001726" y="350285"/>
            <a:ext cx="7013219" cy="1345128"/>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2" name="Picture 21"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8271" y="192901"/>
          <a:ext cx="2152650"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108860</xdr:rowOff>
    </xdr:from>
    <xdr:to>
      <xdr:col>44</xdr:col>
      <xdr:colOff>548367</xdr:colOff>
      <xdr:row>4</xdr:row>
      <xdr:rowOff>1074964</xdr:rowOff>
    </xdr:to>
    <xdr:grpSp>
      <xdr:nvGrpSpPr>
        <xdr:cNvPr id="3" name="Group 2"/>
        <xdr:cNvGrpSpPr/>
      </xdr:nvGrpSpPr>
      <xdr:grpSpPr>
        <a:xfrm>
          <a:off x="13324115" y="304803"/>
          <a:ext cx="7155995" cy="1804304"/>
          <a:chOff x="13001726" y="350285"/>
          <a:chExt cx="7066187" cy="1473071"/>
        </a:xfrm>
      </xdr:grpSpPr>
      <xdr:sp macro="" textlink="">
        <xdr:nvSpPr>
          <xdr:cNvPr id="4" name="TextBox 3"/>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2" name="Picture 21"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06866"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108859</xdr:rowOff>
    </xdr:from>
    <xdr:to>
      <xdr:col>44</xdr:col>
      <xdr:colOff>548367</xdr:colOff>
      <xdr:row>4</xdr:row>
      <xdr:rowOff>1061357</xdr:rowOff>
    </xdr:to>
    <xdr:grpSp>
      <xdr:nvGrpSpPr>
        <xdr:cNvPr id="3" name="Group 2"/>
        <xdr:cNvGrpSpPr/>
      </xdr:nvGrpSpPr>
      <xdr:grpSpPr>
        <a:xfrm>
          <a:off x="13324115" y="304802"/>
          <a:ext cx="7155995" cy="1790698"/>
          <a:chOff x="13001726" y="350285"/>
          <a:chExt cx="7066187" cy="1473071"/>
        </a:xfrm>
      </xdr:grpSpPr>
      <xdr:sp macro="" textlink="">
        <xdr:nvSpPr>
          <xdr:cNvPr id="4" name="TextBox 3"/>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D6864"/>
    <pageSetUpPr fitToPage="1"/>
  </sheetPr>
  <dimension ref="A1:BB113"/>
  <sheetViews>
    <sheetView showGridLines="0" topLeftCell="B1" zoomScale="70" zoomScaleNormal="70" workbookViewId="0">
      <selection activeCell="I7" sqref="I7"/>
    </sheetView>
  </sheetViews>
  <sheetFormatPr defaultColWidth="9.109375" defaultRowHeight="14.4"/>
  <cols>
    <col min="1" max="1" width="4.33203125" style="6" hidden="1" customWidth="1"/>
    <col min="2" max="2" width="4.33203125" style="47" customWidth="1"/>
    <col min="3" max="3" width="68.5546875" style="6" customWidth="1"/>
    <col min="4" max="4" width="7.109375" style="6" bestFit="1" customWidth="1"/>
    <col min="5" max="5" width="7.109375" style="6" hidden="1" customWidth="1"/>
    <col min="6" max="6" width="0.5546875" style="6" customWidth="1"/>
    <col min="7" max="7" width="6" style="6" customWidth="1"/>
    <col min="8" max="8" width="0.5546875" style="6" customWidth="1"/>
    <col min="9" max="9" width="7.44140625" style="6" customWidth="1"/>
    <col min="10" max="10" width="5.33203125" style="6" hidden="1" customWidth="1"/>
    <col min="11" max="11" width="6.6640625" style="149" bestFit="1" customWidth="1"/>
    <col min="12" max="12" width="4.6640625" style="6" hidden="1" customWidth="1"/>
    <col min="13" max="13" width="57.6640625" style="6" bestFit="1" customWidth="1"/>
    <col min="14" max="14" width="0.5546875" style="47" customWidth="1"/>
    <col min="15" max="15" width="5.6640625" style="6" customWidth="1"/>
    <col min="16" max="16" width="5.6640625" style="6" hidden="1" customWidth="1"/>
    <col min="17" max="17" width="0.5546875" style="47" customWidth="1"/>
    <col min="18" max="18" width="9" style="5" customWidth="1"/>
    <col min="19" max="19" width="0.5546875" style="47" customWidth="1"/>
    <col min="20" max="20" width="7.6640625" style="5" bestFit="1" customWidth="1"/>
    <col min="21" max="21" width="0.5546875" style="47" customWidth="1"/>
    <col min="22" max="22" width="7.109375" style="5" bestFit="1" customWidth="1"/>
    <col min="23" max="23" width="3.88671875" style="5" hidden="1" customWidth="1"/>
    <col min="24" max="25" width="9.109375" style="14" hidden="1" customWidth="1"/>
    <col min="26" max="26" width="9.88671875" style="14" hidden="1" customWidth="1"/>
    <col min="27" max="33" width="9.109375" style="6" hidden="1" customWidth="1"/>
    <col min="34" max="16384" width="9.109375" style="6"/>
  </cols>
  <sheetData>
    <row r="1" spans="1:53" ht="15" customHeight="1">
      <c r="C1" s="47"/>
      <c r="D1" s="47"/>
      <c r="E1" s="47"/>
      <c r="F1" s="47"/>
      <c r="G1" s="47"/>
      <c r="H1" s="47"/>
      <c r="I1" s="47"/>
      <c r="J1" s="47"/>
      <c r="K1" s="39"/>
      <c r="L1" s="47"/>
      <c r="M1" s="47"/>
      <c r="O1" s="47"/>
      <c r="P1" s="47"/>
      <c r="R1" s="48"/>
      <c r="T1" s="48"/>
      <c r="V1" s="48"/>
      <c r="W1" s="48"/>
      <c r="X1" s="85"/>
      <c r="Y1" s="85"/>
      <c r="Z1" s="85"/>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row>
    <row r="2" spans="1:53" ht="38.25" customHeight="1">
      <c r="C2" s="662" t="s">
        <v>69</v>
      </c>
      <c r="D2" s="662"/>
      <c r="E2" s="662"/>
      <c r="F2" s="662"/>
      <c r="G2" s="662"/>
      <c r="H2" s="662"/>
      <c r="I2" s="662"/>
      <c r="J2" s="47"/>
      <c r="K2" s="145"/>
      <c r="L2" s="98"/>
      <c r="M2" s="98"/>
      <c r="N2" s="98"/>
      <c r="O2" s="98"/>
      <c r="P2" s="98"/>
      <c r="Q2" s="98"/>
      <c r="R2" s="98"/>
      <c r="S2" s="98"/>
      <c r="T2" s="98"/>
      <c r="U2" s="98"/>
      <c r="V2" s="98"/>
      <c r="W2" s="48"/>
      <c r="X2" s="85"/>
      <c r="Y2" s="85"/>
      <c r="Z2" s="85"/>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row>
    <row r="3" spans="1:53">
      <c r="C3" s="47"/>
      <c r="D3" s="47"/>
      <c r="E3" s="47"/>
      <c r="F3" s="47"/>
      <c r="G3" s="47"/>
      <c r="H3" s="47"/>
      <c r="I3" s="47"/>
      <c r="J3" s="47"/>
      <c r="K3" s="39"/>
      <c r="L3" s="47"/>
      <c r="M3" s="47"/>
      <c r="O3" s="47"/>
      <c r="P3" s="47"/>
      <c r="R3" s="48"/>
      <c r="T3" s="48"/>
      <c r="V3" s="48"/>
      <c r="W3" s="48"/>
      <c r="X3" s="85"/>
      <c r="Y3" s="85"/>
      <c r="Z3" s="85"/>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row>
    <row r="4" spans="1:53" customFormat="1" ht="21">
      <c r="B4" s="47"/>
      <c r="C4" s="55" t="s">
        <v>71</v>
      </c>
      <c r="D4" s="47"/>
      <c r="E4" s="47"/>
      <c r="F4" s="47"/>
      <c r="G4" s="47"/>
      <c r="H4" s="47"/>
      <c r="I4" s="47"/>
      <c r="J4" s="47"/>
      <c r="K4" s="39"/>
      <c r="L4" s="47"/>
      <c r="M4" s="55" t="s">
        <v>70</v>
      </c>
      <c r="N4" s="34"/>
      <c r="O4" s="651" t="s">
        <v>49</v>
      </c>
      <c r="P4" s="34"/>
      <c r="Q4" s="34"/>
      <c r="R4" s="35"/>
      <c r="S4" s="34"/>
      <c r="T4" s="35"/>
      <c r="U4" s="34"/>
      <c r="V4" s="35"/>
      <c r="W4" s="40"/>
      <c r="X4" s="85"/>
      <c r="Y4" s="85"/>
      <c r="Z4" s="85"/>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row>
    <row r="5" spans="1:53" customFormat="1" ht="86.25" customHeight="1" thickBot="1">
      <c r="A5" s="13" t="s">
        <v>29</v>
      </c>
      <c r="B5" s="91"/>
      <c r="C5" s="121" t="s">
        <v>56</v>
      </c>
      <c r="D5" s="122" t="s">
        <v>39</v>
      </c>
      <c r="E5" s="56"/>
      <c r="F5" s="38"/>
      <c r="G5" s="123" t="s">
        <v>54</v>
      </c>
      <c r="H5" s="38"/>
      <c r="I5" s="120" t="s">
        <v>80</v>
      </c>
      <c r="J5" s="90" t="s">
        <v>55</v>
      </c>
      <c r="K5" s="151" t="s">
        <v>83</v>
      </c>
      <c r="L5" s="91" t="s">
        <v>29</v>
      </c>
      <c r="M5" s="36"/>
      <c r="N5" s="37"/>
      <c r="O5" s="652"/>
      <c r="P5" s="37" t="s">
        <v>57</v>
      </c>
      <c r="Q5" s="37"/>
      <c r="R5" s="124" t="s">
        <v>50</v>
      </c>
      <c r="S5" s="37"/>
      <c r="T5" s="123" t="s">
        <v>54</v>
      </c>
      <c r="U5" s="37"/>
      <c r="V5" s="120" t="s">
        <v>53</v>
      </c>
      <c r="W5" s="92"/>
      <c r="X5" s="87"/>
      <c r="Y5" s="87"/>
      <c r="Z5" s="8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row>
    <row r="6" spans="1:53" customFormat="1" ht="18">
      <c r="A6" s="4">
        <v>2</v>
      </c>
      <c r="B6" s="96"/>
      <c r="C6" s="65" t="s">
        <v>40</v>
      </c>
      <c r="D6" s="47"/>
      <c r="E6" s="47"/>
      <c r="F6" s="42"/>
      <c r="G6" s="125" t="s">
        <v>2</v>
      </c>
      <c r="H6" s="42"/>
      <c r="I6" s="42"/>
      <c r="J6" s="9"/>
      <c r="K6" s="152"/>
      <c r="L6" s="15">
        <v>1</v>
      </c>
      <c r="M6" s="54" t="s">
        <v>85</v>
      </c>
      <c r="N6" s="39"/>
      <c r="O6" s="39"/>
      <c r="P6" s="39"/>
      <c r="Q6" s="39"/>
      <c r="R6" s="40"/>
      <c r="S6" s="39"/>
      <c r="T6" s="40"/>
      <c r="U6" s="39"/>
      <c r="V6" s="41"/>
      <c r="W6" s="16"/>
      <c r="X6" s="86"/>
      <c r="Y6" s="86"/>
      <c r="Z6" s="88"/>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row>
    <row r="7" spans="1:53" customFormat="1" ht="18">
      <c r="B7" s="47"/>
      <c r="C7" s="64" t="s">
        <v>1</v>
      </c>
      <c r="D7" s="97" t="s">
        <v>21</v>
      </c>
      <c r="E7" s="11">
        <v>1</v>
      </c>
      <c r="F7" s="70"/>
      <c r="G7" s="106">
        <f t="shared" ref="G7:G9" si="0">E7*$A$6</f>
        <v>2</v>
      </c>
      <c r="H7" s="70"/>
      <c r="I7" s="112" t="s">
        <v>52</v>
      </c>
      <c r="J7" s="9">
        <f>IF(I7="Y",G7,0)</f>
        <v>0</v>
      </c>
      <c r="K7" s="153">
        <f>IF(I7="Y",1,0)</f>
        <v>0</v>
      </c>
      <c r="M7" s="65" t="s">
        <v>24</v>
      </c>
      <c r="N7" s="43"/>
      <c r="O7" s="43"/>
      <c r="P7" s="43"/>
      <c r="Q7" s="43"/>
      <c r="R7" s="40"/>
      <c r="S7" s="43"/>
      <c r="T7" s="125" t="s">
        <v>2</v>
      </c>
      <c r="U7" s="43"/>
      <c r="V7" s="41"/>
      <c r="W7" s="16"/>
      <c r="X7" s="85"/>
      <c r="Y7" s="85"/>
      <c r="Z7" s="85"/>
      <c r="AA7" s="667" t="s">
        <v>83</v>
      </c>
      <c r="AB7" s="667"/>
      <c r="AC7" s="47"/>
      <c r="AD7" s="47"/>
      <c r="AE7" s="47"/>
      <c r="AF7" s="47"/>
      <c r="AG7" s="47"/>
      <c r="AH7" s="47"/>
      <c r="AI7" s="47"/>
      <c r="AJ7" s="47"/>
      <c r="AK7" s="47"/>
      <c r="AL7" s="47"/>
      <c r="AM7" s="47"/>
      <c r="AN7" s="47"/>
      <c r="AO7" s="47"/>
      <c r="AP7" s="47"/>
      <c r="AQ7" s="47"/>
      <c r="AR7" s="47"/>
      <c r="AS7" s="47"/>
      <c r="AT7" s="47"/>
      <c r="AU7" s="47"/>
      <c r="AV7" s="47"/>
      <c r="AW7" s="47"/>
      <c r="AX7" s="47"/>
      <c r="AY7" s="47"/>
      <c r="AZ7" s="47"/>
      <c r="BA7" s="47"/>
    </row>
    <row r="8" spans="1:53" customFormat="1" ht="15.6">
      <c r="B8" s="47"/>
      <c r="C8" s="678" t="s">
        <v>72</v>
      </c>
      <c r="D8" s="679"/>
      <c r="E8" s="9">
        <v>1</v>
      </c>
      <c r="F8" s="70"/>
      <c r="G8" s="106">
        <f t="shared" si="0"/>
        <v>2</v>
      </c>
      <c r="H8" s="70"/>
      <c r="I8" s="112" t="s">
        <v>52</v>
      </c>
      <c r="J8" s="9">
        <f>IF(I8="Y",G8,0)</f>
        <v>0</v>
      </c>
      <c r="K8" s="154"/>
      <c r="L8" s="1"/>
      <c r="M8" s="53" t="s">
        <v>23</v>
      </c>
      <c r="N8" s="69"/>
      <c r="O8" s="117" t="s">
        <v>21</v>
      </c>
      <c r="P8" s="67">
        <v>2</v>
      </c>
      <c r="Q8" s="69"/>
      <c r="R8" s="114" t="s">
        <v>51</v>
      </c>
      <c r="S8" s="69"/>
      <c r="T8" s="111">
        <f t="shared" ref="T8:T23" si="1">IF(R8="Y",P8*$L$6,"")</f>
        <v>2</v>
      </c>
      <c r="U8" s="69"/>
      <c r="V8" s="112" t="s">
        <v>52</v>
      </c>
      <c r="W8" s="18">
        <f t="shared" ref="W8:W23" si="2">IF(V8="Y", T8, 0)</f>
        <v>0</v>
      </c>
      <c r="X8" s="85">
        <f>IF(OR(R8="N",W8&gt;0),1,0)</f>
        <v>0</v>
      </c>
      <c r="Y8" s="85"/>
      <c r="Z8" s="85"/>
      <c r="AA8" s="142">
        <f>K7</f>
        <v>0</v>
      </c>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row>
    <row r="9" spans="1:53" customFormat="1" ht="15.6">
      <c r="B9" s="47"/>
      <c r="C9" s="664" t="s">
        <v>74</v>
      </c>
      <c r="D9" s="664"/>
      <c r="E9" s="9">
        <v>2</v>
      </c>
      <c r="F9" s="70"/>
      <c r="G9" s="106">
        <f t="shared" si="0"/>
        <v>4</v>
      </c>
      <c r="H9" s="70"/>
      <c r="I9" s="112" t="s">
        <v>52</v>
      </c>
      <c r="J9" s="9">
        <f>IF(I9="Y",G9,0)</f>
        <v>0</v>
      </c>
      <c r="K9" s="154"/>
      <c r="L9" s="1"/>
      <c r="M9" s="53" t="s">
        <v>9</v>
      </c>
      <c r="N9" s="70"/>
      <c r="O9" s="117" t="s">
        <v>21</v>
      </c>
      <c r="P9" s="67">
        <v>2</v>
      </c>
      <c r="Q9" s="70"/>
      <c r="R9" s="114" t="s">
        <v>51</v>
      </c>
      <c r="S9" s="70"/>
      <c r="T9" s="111">
        <f t="shared" si="1"/>
        <v>2</v>
      </c>
      <c r="U9" s="70"/>
      <c r="V9" s="112" t="s">
        <v>52</v>
      </c>
      <c r="W9" s="18">
        <f t="shared" si="2"/>
        <v>0</v>
      </c>
      <c r="X9" s="85">
        <f>IF(OR(R9="N",W9&gt;0),1,0)</f>
        <v>0</v>
      </c>
      <c r="Y9" s="85"/>
      <c r="Z9" s="84"/>
      <c r="AA9" s="141">
        <f>K13</f>
        <v>0</v>
      </c>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row>
    <row r="10" spans="1:53" customFormat="1" ht="15.6">
      <c r="B10" s="47"/>
      <c r="C10" s="47"/>
      <c r="D10" s="127" t="s">
        <v>58</v>
      </c>
      <c r="E10" s="63"/>
      <c r="F10" s="61"/>
      <c r="G10" s="128">
        <f>SUM(G7:G9)</f>
        <v>8</v>
      </c>
      <c r="H10" s="61"/>
      <c r="I10" s="129">
        <f>SUM(J7:J9)</f>
        <v>0</v>
      </c>
      <c r="J10" s="12"/>
      <c r="K10" s="154"/>
      <c r="L10" s="1"/>
      <c r="M10" s="53" t="s">
        <v>6</v>
      </c>
      <c r="N10" s="70"/>
      <c r="O10" s="118"/>
      <c r="P10" s="67">
        <v>2</v>
      </c>
      <c r="Q10" s="70"/>
      <c r="R10" s="114" t="s">
        <v>51</v>
      </c>
      <c r="S10" s="70"/>
      <c r="T10" s="111">
        <f t="shared" si="1"/>
        <v>2</v>
      </c>
      <c r="U10" s="70"/>
      <c r="V10" s="113" t="s">
        <v>52</v>
      </c>
      <c r="W10" s="18">
        <f t="shared" si="2"/>
        <v>0</v>
      </c>
      <c r="X10" s="85"/>
      <c r="Y10" s="85"/>
      <c r="Z10" s="84"/>
      <c r="AA10" s="141">
        <f>K24</f>
        <v>0</v>
      </c>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row>
    <row r="11" spans="1:53" customFormat="1" ht="15.6">
      <c r="B11" s="47"/>
      <c r="C11" s="95"/>
      <c r="D11" s="95"/>
      <c r="E11" s="95"/>
      <c r="F11" s="95"/>
      <c r="G11" s="95"/>
      <c r="H11" s="95"/>
      <c r="I11" s="95"/>
      <c r="J11" s="95"/>
      <c r="K11" s="154"/>
      <c r="L11" s="1"/>
      <c r="M11" s="53" t="s">
        <v>14</v>
      </c>
      <c r="N11" s="70"/>
      <c r="O11" s="117" t="s">
        <v>21</v>
      </c>
      <c r="P11" s="67">
        <v>2</v>
      </c>
      <c r="Q11" s="70"/>
      <c r="R11" s="114" t="s">
        <v>51</v>
      </c>
      <c r="S11" s="70"/>
      <c r="T11" s="111">
        <f t="shared" si="1"/>
        <v>2</v>
      </c>
      <c r="U11" s="70"/>
      <c r="V11" s="112" t="s">
        <v>52</v>
      </c>
      <c r="W11" s="18">
        <f t="shared" si="2"/>
        <v>0</v>
      </c>
      <c r="X11" s="85">
        <f>IF(OR(R11="N",W11&gt;0),1,0)</f>
        <v>0</v>
      </c>
      <c r="Y11" s="85"/>
      <c r="Z11" s="84"/>
      <c r="AA11" s="141">
        <f>SUM(K30:K32)</f>
        <v>0</v>
      </c>
      <c r="AB11" s="47"/>
      <c r="AC11" s="47"/>
      <c r="AD11" s="47"/>
      <c r="AE11" s="47"/>
      <c r="AF11" s="47"/>
      <c r="AG11" s="96" t="s">
        <v>84</v>
      </c>
      <c r="AH11" s="47"/>
      <c r="AI11" s="47"/>
      <c r="AJ11" s="47"/>
      <c r="AK11" s="47"/>
      <c r="AL11" s="47"/>
      <c r="AM11" s="47"/>
      <c r="AN11" s="47"/>
      <c r="AO11" s="47"/>
      <c r="AP11" s="47"/>
      <c r="AQ11" s="47"/>
      <c r="AR11" s="47"/>
      <c r="AS11" s="47"/>
      <c r="AT11" s="47"/>
      <c r="AU11" s="47"/>
      <c r="AV11" s="47"/>
      <c r="AW11" s="47"/>
      <c r="AX11" s="47"/>
      <c r="AY11" s="47"/>
      <c r="AZ11" s="47"/>
      <c r="BA11" s="47"/>
    </row>
    <row r="12" spans="1:53" customFormat="1" ht="18">
      <c r="A12" s="4">
        <v>2</v>
      </c>
      <c r="B12" s="96"/>
      <c r="C12" s="65" t="s">
        <v>75</v>
      </c>
      <c r="D12" s="57"/>
      <c r="E12" s="47"/>
      <c r="F12" s="45"/>
      <c r="G12" s="126" t="s">
        <v>3</v>
      </c>
      <c r="H12" s="45"/>
      <c r="I12" s="52"/>
      <c r="J12" s="9"/>
      <c r="K12" s="154"/>
      <c r="L12" s="1"/>
      <c r="M12" s="53" t="s">
        <v>22</v>
      </c>
      <c r="N12" s="70"/>
      <c r="O12" s="118"/>
      <c r="P12" s="67">
        <v>2</v>
      </c>
      <c r="Q12" s="70"/>
      <c r="R12" s="114" t="s">
        <v>51</v>
      </c>
      <c r="S12" s="70"/>
      <c r="T12" s="111">
        <f t="shared" si="1"/>
        <v>2</v>
      </c>
      <c r="U12" s="70"/>
      <c r="V12" s="113" t="s">
        <v>52</v>
      </c>
      <c r="W12" s="18">
        <f t="shared" si="2"/>
        <v>0</v>
      </c>
      <c r="X12" s="85"/>
      <c r="Y12" s="85"/>
      <c r="Z12" s="84"/>
      <c r="AA12" s="141">
        <f>SUM(K36:K42)</f>
        <v>0</v>
      </c>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row>
    <row r="13" spans="1:53" customFormat="1" ht="15.6">
      <c r="B13" s="47"/>
      <c r="C13" s="669" t="s">
        <v>4</v>
      </c>
      <c r="D13" s="669"/>
      <c r="E13" s="103">
        <v>1</v>
      </c>
      <c r="F13" s="79"/>
      <c r="G13" s="107">
        <f>E13*$A$12</f>
        <v>2</v>
      </c>
      <c r="H13" s="79"/>
      <c r="I13" s="112" t="s">
        <v>52</v>
      </c>
      <c r="J13" s="9">
        <f>IF(I13="Y",G13,0)</f>
        <v>0</v>
      </c>
      <c r="K13" s="153">
        <f>IF(OR(J13,J14,J15,J16,J17&gt;0),1,0)</f>
        <v>0</v>
      </c>
      <c r="M13" s="53" t="s">
        <v>37</v>
      </c>
      <c r="N13" s="70"/>
      <c r="O13" s="117" t="s">
        <v>21</v>
      </c>
      <c r="P13" s="67">
        <v>2</v>
      </c>
      <c r="Q13" s="70"/>
      <c r="R13" s="114" t="s">
        <v>51</v>
      </c>
      <c r="S13" s="70"/>
      <c r="T13" s="111">
        <f t="shared" si="1"/>
        <v>2</v>
      </c>
      <c r="U13" s="70"/>
      <c r="V13" s="112" t="s">
        <v>52</v>
      </c>
      <c r="W13" s="18">
        <f t="shared" si="2"/>
        <v>0</v>
      </c>
      <c r="X13" s="85">
        <f>IF(OR(R13="N",W13&gt;0),1,0)</f>
        <v>0</v>
      </c>
      <c r="Y13" s="85"/>
      <c r="Z13" s="84"/>
      <c r="AA13" s="141">
        <f>SUM(K46:K48)</f>
        <v>0</v>
      </c>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row>
    <row r="14" spans="1:53" customFormat="1" ht="15.6">
      <c r="B14" s="47"/>
      <c r="C14" s="669" t="s">
        <v>43</v>
      </c>
      <c r="D14" s="669"/>
      <c r="E14" s="103">
        <v>2</v>
      </c>
      <c r="F14" s="79"/>
      <c r="G14" s="107">
        <f>E14*$A$12</f>
        <v>4</v>
      </c>
      <c r="H14" s="79"/>
      <c r="I14" s="112" t="s">
        <v>52</v>
      </c>
      <c r="J14" s="9">
        <f>IF(I14="Y",G14,0)</f>
        <v>0</v>
      </c>
      <c r="K14" s="153"/>
      <c r="M14" s="53" t="s">
        <v>7</v>
      </c>
      <c r="N14" s="70"/>
      <c r="O14" s="118"/>
      <c r="P14" s="67">
        <v>1</v>
      </c>
      <c r="Q14" s="70"/>
      <c r="R14" s="114" t="s">
        <v>51</v>
      </c>
      <c r="S14" s="70"/>
      <c r="T14" s="111">
        <f t="shared" si="1"/>
        <v>1</v>
      </c>
      <c r="U14" s="70"/>
      <c r="V14" s="113" t="s">
        <v>52</v>
      </c>
      <c r="W14" s="18">
        <f t="shared" si="2"/>
        <v>0</v>
      </c>
      <c r="X14" s="85"/>
      <c r="Y14" s="85"/>
      <c r="Z14" s="85"/>
      <c r="AA14" s="141">
        <f>X8</f>
        <v>0</v>
      </c>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row>
    <row r="15" spans="1:53" customFormat="1" ht="15.6">
      <c r="B15" s="47"/>
      <c r="C15" s="666" t="s">
        <v>5</v>
      </c>
      <c r="D15" s="666"/>
      <c r="E15" s="99">
        <v>3</v>
      </c>
      <c r="F15" s="79"/>
      <c r="G15" s="107">
        <f>E15*$A$12</f>
        <v>6</v>
      </c>
      <c r="H15" s="79"/>
      <c r="I15" s="112" t="s">
        <v>52</v>
      </c>
      <c r="J15" s="9">
        <f>IF(I15="Y",G15,0)</f>
        <v>0</v>
      </c>
      <c r="K15" s="153"/>
      <c r="M15" s="53" t="s">
        <v>42</v>
      </c>
      <c r="N15" s="70"/>
      <c r="O15" s="118"/>
      <c r="P15" s="67">
        <v>1</v>
      </c>
      <c r="Q15" s="70"/>
      <c r="R15" s="114" t="s">
        <v>51</v>
      </c>
      <c r="S15" s="70"/>
      <c r="T15" s="111">
        <f t="shared" si="1"/>
        <v>1</v>
      </c>
      <c r="U15" s="70"/>
      <c r="V15" s="113" t="s">
        <v>52</v>
      </c>
      <c r="W15" s="18">
        <f t="shared" si="2"/>
        <v>0</v>
      </c>
      <c r="X15" s="85"/>
      <c r="Y15" s="85"/>
      <c r="Z15" s="85"/>
      <c r="AA15" s="141">
        <f>X9</f>
        <v>0</v>
      </c>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row>
    <row r="16" spans="1:53" customFormat="1" ht="15.6">
      <c r="A16" s="6"/>
      <c r="B16" s="47"/>
      <c r="C16" s="666" t="s">
        <v>96</v>
      </c>
      <c r="D16" s="666"/>
      <c r="E16" s="104">
        <v>4</v>
      </c>
      <c r="F16" s="6"/>
      <c r="G16" s="108">
        <f>E16*$A$12</f>
        <v>8</v>
      </c>
      <c r="H16" s="6"/>
      <c r="I16" s="113" t="s">
        <v>52</v>
      </c>
      <c r="J16" s="9">
        <f t="shared" ref="J16:J17" si="3">IF(I16="Y",G16,0)</f>
        <v>0</v>
      </c>
      <c r="K16" s="153"/>
      <c r="M16" s="53" t="s">
        <v>41</v>
      </c>
      <c r="N16" s="70"/>
      <c r="O16" s="118"/>
      <c r="P16" s="67">
        <v>1</v>
      </c>
      <c r="Q16" s="70"/>
      <c r="R16" s="114" t="s">
        <v>51</v>
      </c>
      <c r="S16" s="70"/>
      <c r="T16" s="111">
        <f t="shared" si="1"/>
        <v>1</v>
      </c>
      <c r="U16" s="70"/>
      <c r="V16" s="112" t="s">
        <v>52</v>
      </c>
      <c r="W16" s="18">
        <f t="shared" si="2"/>
        <v>0</v>
      </c>
      <c r="X16" s="85">
        <v>1</v>
      </c>
      <c r="Y16" s="85"/>
      <c r="Z16" s="85"/>
      <c r="AA16" s="141">
        <f>X11</f>
        <v>0</v>
      </c>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row>
    <row r="17" spans="1:53" customFormat="1" ht="15.6">
      <c r="B17" s="47"/>
      <c r="C17" s="665" t="s">
        <v>73</v>
      </c>
      <c r="D17" s="665"/>
      <c r="E17" s="99">
        <v>6</v>
      </c>
      <c r="F17" s="79"/>
      <c r="G17" s="107">
        <f>E17*$A$12</f>
        <v>12</v>
      </c>
      <c r="H17" s="79"/>
      <c r="I17" s="113" t="s">
        <v>52</v>
      </c>
      <c r="J17" s="9">
        <f t="shared" si="3"/>
        <v>0</v>
      </c>
      <c r="K17" s="153"/>
      <c r="M17" s="53" t="s">
        <v>15</v>
      </c>
      <c r="N17" s="70"/>
      <c r="O17" s="118"/>
      <c r="P17" s="67">
        <v>1</v>
      </c>
      <c r="Q17" s="70"/>
      <c r="R17" s="114" t="s">
        <v>51</v>
      </c>
      <c r="S17" s="70"/>
      <c r="T17" s="111">
        <f t="shared" si="1"/>
        <v>1</v>
      </c>
      <c r="U17" s="70"/>
      <c r="V17" s="113" t="s">
        <v>52</v>
      </c>
      <c r="W17" s="18">
        <f t="shared" si="2"/>
        <v>0</v>
      </c>
      <c r="X17" s="85"/>
      <c r="Y17" s="85"/>
      <c r="Z17" s="85"/>
      <c r="AA17" s="141">
        <f>X13</f>
        <v>0</v>
      </c>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row>
    <row r="18" spans="1:53" customFormat="1" ht="15.6">
      <c r="B18" s="47"/>
      <c r="C18" s="670" t="s">
        <v>77</v>
      </c>
      <c r="D18" s="671"/>
      <c r="E18" s="6"/>
      <c r="F18" s="6"/>
      <c r="G18" s="46"/>
      <c r="H18" s="46"/>
      <c r="I18" s="62"/>
      <c r="J18" s="9"/>
      <c r="K18" s="153"/>
      <c r="M18" s="53" t="s">
        <v>10</v>
      </c>
      <c r="N18" s="70"/>
      <c r="O18" s="117" t="s">
        <v>21</v>
      </c>
      <c r="P18" s="67">
        <v>1</v>
      </c>
      <c r="Q18" s="70"/>
      <c r="R18" s="114" t="s">
        <v>51</v>
      </c>
      <c r="S18" s="70"/>
      <c r="T18" s="111">
        <f t="shared" si="1"/>
        <v>1</v>
      </c>
      <c r="U18" s="70"/>
      <c r="V18" s="112" t="s">
        <v>52</v>
      </c>
      <c r="W18" s="18">
        <f t="shared" si="2"/>
        <v>0</v>
      </c>
      <c r="X18" s="85">
        <f>IF(OR(R18="N",W18&gt;0),1,0)</f>
        <v>0</v>
      </c>
      <c r="Y18" s="85"/>
      <c r="Z18" s="85"/>
      <c r="AA18" s="141">
        <f>X16</f>
        <v>1</v>
      </c>
      <c r="AB18" s="47" t="s">
        <v>126</v>
      </c>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row>
    <row r="19" spans="1:53" customFormat="1" ht="15.6">
      <c r="B19" s="47"/>
      <c r="C19" s="670" t="s">
        <v>78</v>
      </c>
      <c r="D19" s="671"/>
      <c r="E19" s="47"/>
      <c r="F19" s="6"/>
      <c r="G19" s="46"/>
      <c r="H19" s="46"/>
      <c r="I19" s="62"/>
      <c r="J19" s="9"/>
      <c r="K19" s="153"/>
      <c r="M19" s="53" t="s">
        <v>8</v>
      </c>
      <c r="N19" s="70"/>
      <c r="O19" s="117" t="s">
        <v>21</v>
      </c>
      <c r="P19" s="67">
        <v>1</v>
      </c>
      <c r="Q19" s="70"/>
      <c r="R19" s="114" t="s">
        <v>51</v>
      </c>
      <c r="S19" s="70"/>
      <c r="T19" s="111">
        <f t="shared" si="1"/>
        <v>1</v>
      </c>
      <c r="U19" s="70"/>
      <c r="V19" s="112" t="s">
        <v>52</v>
      </c>
      <c r="W19" s="18">
        <f t="shared" si="2"/>
        <v>0</v>
      </c>
      <c r="X19" s="85">
        <f>IF(OR(R19="N",W19&gt;0),1,0)</f>
        <v>0</v>
      </c>
      <c r="Y19" s="85"/>
      <c r="Z19" s="85"/>
      <c r="AA19" s="141">
        <f>X18</f>
        <v>0</v>
      </c>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row>
    <row r="20" spans="1:53" customFormat="1" ht="16.2" thickBot="1">
      <c r="B20" s="47"/>
      <c r="C20" s="670" t="s">
        <v>97</v>
      </c>
      <c r="D20" s="671"/>
      <c r="E20" s="47"/>
      <c r="F20" s="6"/>
      <c r="G20" s="46"/>
      <c r="H20" s="46"/>
      <c r="I20" s="62"/>
      <c r="J20" s="9"/>
      <c r="K20" s="153"/>
      <c r="M20" s="53" t="s">
        <v>38</v>
      </c>
      <c r="N20" s="70"/>
      <c r="O20" s="118"/>
      <c r="P20" s="67">
        <v>1</v>
      </c>
      <c r="Q20" s="70"/>
      <c r="R20" s="114" t="s">
        <v>51</v>
      </c>
      <c r="S20" s="70"/>
      <c r="T20" s="111">
        <f t="shared" si="1"/>
        <v>1</v>
      </c>
      <c r="U20" s="70"/>
      <c r="V20" s="113" t="s">
        <v>52</v>
      </c>
      <c r="W20" s="18">
        <f t="shared" si="2"/>
        <v>0</v>
      </c>
      <c r="X20" s="85"/>
      <c r="Y20" s="85"/>
      <c r="Z20" s="85"/>
      <c r="AA20" s="143">
        <f>X19</f>
        <v>0</v>
      </c>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row>
    <row r="21" spans="1:53" customFormat="1" ht="16.2" thickBot="1">
      <c r="B21" s="47"/>
      <c r="C21" s="685" t="s">
        <v>79</v>
      </c>
      <c r="D21" s="686"/>
      <c r="E21" s="47"/>
      <c r="F21" s="6"/>
      <c r="G21" s="46"/>
      <c r="H21" s="46"/>
      <c r="I21" s="62"/>
      <c r="J21" s="9"/>
      <c r="K21" s="153"/>
      <c r="M21" s="53" t="s">
        <v>61</v>
      </c>
      <c r="N21" s="70"/>
      <c r="O21" s="118"/>
      <c r="P21" s="67">
        <v>0.5</v>
      </c>
      <c r="Q21" s="70"/>
      <c r="R21" s="114" t="s">
        <v>51</v>
      </c>
      <c r="S21" s="70"/>
      <c r="T21" s="111">
        <f t="shared" si="1"/>
        <v>0.5</v>
      </c>
      <c r="U21" s="70"/>
      <c r="V21" s="113" t="s">
        <v>52</v>
      </c>
      <c r="W21" s="18">
        <f t="shared" si="2"/>
        <v>0</v>
      </c>
      <c r="X21" s="85"/>
      <c r="Y21" s="85"/>
      <c r="Z21" s="85"/>
      <c r="AA21" s="140">
        <f>MIN(AA8:AA20)</f>
        <v>0</v>
      </c>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row>
    <row r="22" spans="1:53" customFormat="1" ht="15.6">
      <c r="B22" s="47"/>
      <c r="C22" s="47"/>
      <c r="D22" s="127" t="s">
        <v>58</v>
      </c>
      <c r="E22" s="47"/>
      <c r="F22" s="61"/>
      <c r="G22" s="128">
        <f>MAX(G13:G17)</f>
        <v>12</v>
      </c>
      <c r="H22" s="61"/>
      <c r="I22" s="129">
        <f>MAX(J13:J17)</f>
        <v>0</v>
      </c>
      <c r="J22" s="9"/>
      <c r="K22" s="153"/>
      <c r="M22" s="53" t="s">
        <v>11</v>
      </c>
      <c r="N22" s="70"/>
      <c r="O22" s="118"/>
      <c r="P22" s="67">
        <v>0.5</v>
      </c>
      <c r="Q22" s="70"/>
      <c r="R22" s="114" t="s">
        <v>51</v>
      </c>
      <c r="S22" s="70"/>
      <c r="T22" s="111">
        <f t="shared" si="1"/>
        <v>0.5</v>
      </c>
      <c r="U22" s="70"/>
      <c r="V22" s="113" t="s">
        <v>52</v>
      </c>
      <c r="W22" s="18">
        <f t="shared" si="2"/>
        <v>0</v>
      </c>
      <c r="X22" s="85"/>
      <c r="Y22" s="85"/>
      <c r="Z22" s="85"/>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row>
    <row r="23" spans="1:53" customFormat="1" ht="37.5" customHeight="1">
      <c r="A23" s="4">
        <v>2</v>
      </c>
      <c r="B23" s="96"/>
      <c r="C23" s="680" t="s">
        <v>98</v>
      </c>
      <c r="D23" s="680"/>
      <c r="E23" s="47"/>
      <c r="F23" s="45"/>
      <c r="G23" s="49" t="s">
        <v>2</v>
      </c>
      <c r="H23" s="45"/>
      <c r="I23" s="52"/>
      <c r="J23" s="9"/>
      <c r="K23" s="153"/>
      <c r="M23" s="53" t="s">
        <v>13</v>
      </c>
      <c r="N23" s="70"/>
      <c r="O23" s="118"/>
      <c r="P23" s="67">
        <v>0.5</v>
      </c>
      <c r="Q23" s="70"/>
      <c r="R23" s="114" t="s">
        <v>51</v>
      </c>
      <c r="S23" s="70"/>
      <c r="T23" s="111">
        <f t="shared" si="1"/>
        <v>0.5</v>
      </c>
      <c r="U23" s="70"/>
      <c r="V23" s="113" t="s">
        <v>52</v>
      </c>
      <c r="W23" s="18">
        <f t="shared" si="2"/>
        <v>0</v>
      </c>
      <c r="X23" s="85"/>
      <c r="Y23" s="85"/>
      <c r="Z23" s="85"/>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row>
    <row r="24" spans="1:53" customFormat="1" ht="15.6">
      <c r="A24" s="4"/>
      <c r="B24" s="96"/>
      <c r="C24" s="666" t="s">
        <v>0</v>
      </c>
      <c r="D24" s="666"/>
      <c r="E24" s="101">
        <v>2</v>
      </c>
      <c r="F24" s="70"/>
      <c r="G24" s="106">
        <f>E24*$A$23</f>
        <v>4</v>
      </c>
      <c r="H24" s="70"/>
      <c r="I24" s="112" t="s">
        <v>52</v>
      </c>
      <c r="J24" s="9">
        <f t="shared" ref="J24:J26" si="4">IF(I24="Y",G24,0)</f>
        <v>0</v>
      </c>
      <c r="K24" s="153">
        <f>IF(OR(J24,J25,J26&gt;0),1,0)</f>
        <v>0</v>
      </c>
      <c r="M24" s="115" t="s">
        <v>12</v>
      </c>
      <c r="N24" s="68"/>
      <c r="O24" s="118"/>
      <c r="P24" s="67">
        <v>0.5</v>
      </c>
      <c r="Q24" s="68"/>
      <c r="R24" s="114" t="s">
        <v>51</v>
      </c>
      <c r="S24" s="68"/>
      <c r="T24" s="111">
        <f>IF(R24="Y",P24*$L$6,"")</f>
        <v>0.5</v>
      </c>
      <c r="U24" s="68"/>
      <c r="V24" s="113" t="s">
        <v>52</v>
      </c>
      <c r="W24" s="18">
        <f>IF(V24="Y", T24, 0)</f>
        <v>0</v>
      </c>
      <c r="X24" s="85"/>
      <c r="Y24" s="85"/>
      <c r="Z24" s="85"/>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row>
    <row r="25" spans="1:53" customFormat="1" ht="18">
      <c r="B25" s="47"/>
      <c r="C25" s="666" t="s">
        <v>46</v>
      </c>
      <c r="D25" s="666"/>
      <c r="E25" s="101">
        <v>2</v>
      </c>
      <c r="F25" s="70"/>
      <c r="G25" s="106">
        <f>E25*$A$23</f>
        <v>4</v>
      </c>
      <c r="H25" s="70"/>
      <c r="I25" s="112" t="s">
        <v>52</v>
      </c>
      <c r="J25" s="9">
        <f t="shared" si="4"/>
        <v>0</v>
      </c>
      <c r="K25" s="153"/>
      <c r="M25" s="54" t="s">
        <v>25</v>
      </c>
      <c r="N25" s="46"/>
      <c r="O25" s="44"/>
      <c r="P25" s="46"/>
      <c r="Q25" s="46"/>
      <c r="R25" s="50"/>
      <c r="S25" s="46"/>
      <c r="T25" s="51"/>
      <c r="U25" s="46"/>
      <c r="V25" s="52"/>
      <c r="W25" s="19"/>
      <c r="X25" s="85"/>
      <c r="Y25" s="85"/>
      <c r="Z25" s="85"/>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row>
    <row r="26" spans="1:53" customFormat="1" ht="17.25" customHeight="1">
      <c r="B26" s="47"/>
      <c r="C26" s="692" t="s">
        <v>86</v>
      </c>
      <c r="D26" s="693"/>
      <c r="E26" s="102">
        <v>1</v>
      </c>
      <c r="F26" s="155"/>
      <c r="G26" s="681">
        <f>E26*$A$23</f>
        <v>2</v>
      </c>
      <c r="H26" s="58"/>
      <c r="I26" s="683" t="s">
        <v>52</v>
      </c>
      <c r="J26" s="9">
        <f t="shared" si="4"/>
        <v>0</v>
      </c>
      <c r="K26" s="153"/>
      <c r="M26" s="116" t="s">
        <v>28</v>
      </c>
      <c r="N26" s="69"/>
      <c r="O26" s="119"/>
      <c r="P26" s="67">
        <v>2</v>
      </c>
      <c r="Q26" s="69"/>
      <c r="R26" s="114" t="s">
        <v>51</v>
      </c>
      <c r="S26" s="69"/>
      <c r="T26" s="111">
        <f t="shared" ref="T26:T32" si="5">IF(R26="Y",P26*$L$6,"")</f>
        <v>2</v>
      </c>
      <c r="U26" s="69"/>
      <c r="V26" s="113" t="s">
        <v>52</v>
      </c>
      <c r="W26" s="18">
        <f t="shared" ref="W26:W32" si="6">IF(V26="Y", T26, 0)</f>
        <v>0</v>
      </c>
      <c r="X26" s="85"/>
      <c r="Y26" s="85"/>
      <c r="Z26" s="85"/>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row>
    <row r="27" spans="1:53" customFormat="1" ht="16.5" customHeight="1">
      <c r="B27" s="47"/>
      <c r="C27" s="694"/>
      <c r="D27" s="695"/>
      <c r="E27" s="6"/>
      <c r="F27" s="6"/>
      <c r="G27" s="682"/>
      <c r="H27" s="6"/>
      <c r="I27" s="684"/>
      <c r="J27" s="10"/>
      <c r="K27" s="153"/>
      <c r="M27" s="116" t="s">
        <v>20</v>
      </c>
      <c r="N27" s="70"/>
      <c r="O27" s="119"/>
      <c r="P27" s="67">
        <v>1</v>
      </c>
      <c r="Q27" s="70"/>
      <c r="R27" s="114" t="s">
        <v>51</v>
      </c>
      <c r="S27" s="70"/>
      <c r="T27" s="111">
        <f t="shared" si="5"/>
        <v>1</v>
      </c>
      <c r="U27" s="70"/>
      <c r="V27" s="113" t="s">
        <v>52</v>
      </c>
      <c r="W27" s="18">
        <f t="shared" si="6"/>
        <v>0</v>
      </c>
      <c r="X27" s="85"/>
      <c r="Y27" s="85"/>
      <c r="Z27" s="85"/>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row>
    <row r="28" spans="1:53" customFormat="1" ht="15.6">
      <c r="B28" s="47"/>
      <c r="C28" s="47"/>
      <c r="D28" s="130" t="s">
        <v>58</v>
      </c>
      <c r="E28" s="47">
        <f>SUM(E24:E26)</f>
        <v>5</v>
      </c>
      <c r="F28" s="59"/>
      <c r="G28" s="131">
        <f>SUM(G24:G26)</f>
        <v>10</v>
      </c>
      <c r="H28" s="59"/>
      <c r="I28" s="129">
        <f>SUM(J24:J26)</f>
        <v>0</v>
      </c>
      <c r="J28" s="9"/>
      <c r="K28" s="153"/>
      <c r="M28" s="116" t="s">
        <v>17</v>
      </c>
      <c r="N28" s="70"/>
      <c r="O28" s="119"/>
      <c r="P28" s="67">
        <v>1</v>
      </c>
      <c r="Q28" s="70"/>
      <c r="R28" s="114" t="s">
        <v>51</v>
      </c>
      <c r="S28" s="70"/>
      <c r="T28" s="111">
        <f t="shared" si="5"/>
        <v>1</v>
      </c>
      <c r="U28" s="70"/>
      <c r="V28" s="113" t="s">
        <v>52</v>
      </c>
      <c r="W28" s="18">
        <f t="shared" si="6"/>
        <v>0</v>
      </c>
      <c r="X28" s="85"/>
      <c r="Y28" s="85"/>
      <c r="Z28" s="85"/>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row>
    <row r="29" spans="1:53" customFormat="1" ht="54.75" customHeight="1">
      <c r="A29" s="4">
        <v>2</v>
      </c>
      <c r="B29" s="96"/>
      <c r="C29" s="680" t="s">
        <v>99</v>
      </c>
      <c r="D29" s="680"/>
      <c r="E29" s="47"/>
      <c r="F29" s="45"/>
      <c r="G29" s="126" t="s">
        <v>2</v>
      </c>
      <c r="H29" s="45"/>
      <c r="I29" s="52"/>
      <c r="J29" s="9"/>
      <c r="K29" s="153"/>
      <c r="M29" s="116" t="s">
        <v>19</v>
      </c>
      <c r="N29" s="70"/>
      <c r="O29" s="119"/>
      <c r="P29" s="67">
        <v>1</v>
      </c>
      <c r="Q29" s="70"/>
      <c r="R29" s="114" t="s">
        <v>51</v>
      </c>
      <c r="S29" s="70"/>
      <c r="T29" s="111">
        <f t="shared" si="5"/>
        <v>1</v>
      </c>
      <c r="U29" s="70"/>
      <c r="V29" s="113" t="s">
        <v>52</v>
      </c>
      <c r="W29" s="18">
        <f t="shared" si="6"/>
        <v>0</v>
      </c>
      <c r="X29" s="85"/>
      <c r="Y29" s="85"/>
      <c r="Z29" s="85"/>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row>
    <row r="30" spans="1:53" customFormat="1" ht="31.5" customHeight="1">
      <c r="B30" s="47"/>
      <c r="C30" s="663" t="s">
        <v>87</v>
      </c>
      <c r="D30" s="663"/>
      <c r="E30" s="99">
        <v>0</v>
      </c>
      <c r="F30" s="79"/>
      <c r="G30" s="107">
        <f>E30*$A$29</f>
        <v>0</v>
      </c>
      <c r="H30" s="79"/>
      <c r="I30" s="112" t="s">
        <v>52</v>
      </c>
      <c r="J30" s="9">
        <f t="shared" ref="J30:J32" si="7">IF(I30="Y",G30,0)</f>
        <v>0</v>
      </c>
      <c r="K30" s="153">
        <f>IF(I30="Y",1,0)</f>
        <v>0</v>
      </c>
      <c r="M30" s="116" t="s">
        <v>18</v>
      </c>
      <c r="N30" s="70"/>
      <c r="O30" s="119"/>
      <c r="P30" s="67">
        <v>1</v>
      </c>
      <c r="Q30" s="70"/>
      <c r="R30" s="114" t="s">
        <v>51</v>
      </c>
      <c r="S30" s="70"/>
      <c r="T30" s="111">
        <f t="shared" si="5"/>
        <v>1</v>
      </c>
      <c r="U30" s="70"/>
      <c r="V30" s="113" t="s">
        <v>52</v>
      </c>
      <c r="W30" s="18">
        <f t="shared" si="6"/>
        <v>0</v>
      </c>
      <c r="X30" s="85"/>
      <c r="Y30" s="85"/>
      <c r="Z30" s="85"/>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row>
    <row r="31" spans="1:53" customFormat="1" ht="31.5" customHeight="1">
      <c r="B31" s="47"/>
      <c r="C31" s="663" t="s">
        <v>44</v>
      </c>
      <c r="D31" s="663"/>
      <c r="E31" s="99">
        <v>2.5</v>
      </c>
      <c r="F31" s="79"/>
      <c r="G31" s="107">
        <f>E31*$A$29</f>
        <v>5</v>
      </c>
      <c r="H31" s="79"/>
      <c r="I31" s="112" t="s">
        <v>52</v>
      </c>
      <c r="J31" s="9">
        <f t="shared" si="7"/>
        <v>0</v>
      </c>
      <c r="K31" s="153">
        <f>IF(I31="Y",1,0)</f>
        <v>0</v>
      </c>
      <c r="M31" s="116" t="s">
        <v>26</v>
      </c>
      <c r="N31" s="70"/>
      <c r="O31" s="119"/>
      <c r="P31" s="67">
        <v>1</v>
      </c>
      <c r="Q31" s="70"/>
      <c r="R31" s="114" t="s">
        <v>51</v>
      </c>
      <c r="S31" s="70"/>
      <c r="T31" s="111">
        <f t="shared" si="5"/>
        <v>1</v>
      </c>
      <c r="U31" s="70"/>
      <c r="V31" s="113" t="s">
        <v>52</v>
      </c>
      <c r="W31" s="18">
        <f t="shared" si="6"/>
        <v>0</v>
      </c>
      <c r="X31" s="85"/>
      <c r="Y31" s="85"/>
      <c r="Z31" s="85"/>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row>
    <row r="32" spans="1:53" customFormat="1" ht="15.6">
      <c r="B32" s="47"/>
      <c r="C32" s="664" t="s">
        <v>88</v>
      </c>
      <c r="D32" s="664"/>
      <c r="E32" s="100">
        <v>2.5</v>
      </c>
      <c r="F32" s="79"/>
      <c r="G32" s="107">
        <f>E32*$A$29</f>
        <v>5</v>
      </c>
      <c r="H32" s="79"/>
      <c r="I32" s="112" t="s">
        <v>52</v>
      </c>
      <c r="J32" s="9">
        <f t="shared" si="7"/>
        <v>0</v>
      </c>
      <c r="K32" s="153">
        <f>IF(I32="Y",1,0)</f>
        <v>0</v>
      </c>
      <c r="M32" s="115" t="s">
        <v>16</v>
      </c>
      <c r="N32" s="70"/>
      <c r="O32" s="118"/>
      <c r="P32" s="67">
        <v>0.5</v>
      </c>
      <c r="Q32" s="70"/>
      <c r="R32" s="114" t="s">
        <v>51</v>
      </c>
      <c r="S32" s="70"/>
      <c r="T32" s="111">
        <f t="shared" si="5"/>
        <v>0.5</v>
      </c>
      <c r="U32" s="70"/>
      <c r="V32" s="113" t="s">
        <v>52</v>
      </c>
      <c r="W32" s="18">
        <f t="shared" si="6"/>
        <v>0</v>
      </c>
      <c r="X32" s="85"/>
      <c r="Y32" s="85"/>
      <c r="Z32" s="85"/>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row>
    <row r="33" spans="1:53" customFormat="1" ht="18">
      <c r="B33" s="47"/>
      <c r="C33" s="47"/>
      <c r="D33" s="130" t="s">
        <v>58</v>
      </c>
      <c r="E33" s="47">
        <f>SUM(E30:E32)</f>
        <v>5</v>
      </c>
      <c r="F33" s="59"/>
      <c r="G33" s="131">
        <f>SUM(G30:G32)</f>
        <v>10</v>
      </c>
      <c r="H33" s="59"/>
      <c r="I33" s="132">
        <f>SUM(J30:J32)</f>
        <v>0</v>
      </c>
      <c r="J33" s="10"/>
      <c r="K33" s="153"/>
      <c r="M33" s="76" t="s">
        <v>32</v>
      </c>
      <c r="N33" s="58"/>
      <c r="O33" s="58"/>
      <c r="P33" s="58"/>
      <c r="Q33" s="58"/>
      <c r="R33" s="77"/>
      <c r="S33" s="58"/>
      <c r="T33" s="78"/>
      <c r="U33" s="58"/>
      <c r="V33" s="62"/>
      <c r="W33" s="19"/>
      <c r="X33" s="85"/>
      <c r="Y33" s="85"/>
      <c r="Z33" s="85"/>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row>
    <row r="34" spans="1:53" customFormat="1" ht="15.6">
      <c r="B34" s="47"/>
      <c r="C34" s="47"/>
      <c r="D34" s="46"/>
      <c r="E34" s="47"/>
      <c r="F34" s="46"/>
      <c r="G34" s="46"/>
      <c r="H34" s="46"/>
      <c r="I34" s="52"/>
      <c r="J34" s="9"/>
      <c r="K34" s="153"/>
      <c r="M34" s="116" t="s">
        <v>30</v>
      </c>
      <c r="N34" s="70"/>
      <c r="O34" s="119"/>
      <c r="P34" s="67">
        <v>1</v>
      </c>
      <c r="Q34" s="70"/>
      <c r="R34" s="114" t="s">
        <v>51</v>
      </c>
      <c r="S34" s="70"/>
      <c r="T34" s="111">
        <f>IF(R34="Y",P34*$L$6,"")</f>
        <v>1</v>
      </c>
      <c r="U34" s="70"/>
      <c r="V34" s="113" t="s">
        <v>52</v>
      </c>
      <c r="W34" s="18">
        <f>IF(V34="Y", T34, 0)</f>
        <v>0</v>
      </c>
      <c r="X34" s="85"/>
      <c r="Y34" s="85"/>
      <c r="Z34" s="85"/>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row>
    <row r="35" spans="1:53" customFormat="1" ht="36">
      <c r="A35" s="4">
        <v>4</v>
      </c>
      <c r="B35" s="96"/>
      <c r="C35" s="66" t="s">
        <v>81</v>
      </c>
      <c r="D35" s="57"/>
      <c r="E35" s="47"/>
      <c r="F35" s="45"/>
      <c r="G35" s="126" t="s">
        <v>3</v>
      </c>
      <c r="H35" s="45"/>
      <c r="I35" s="52"/>
      <c r="J35" s="9"/>
      <c r="K35" s="153"/>
      <c r="M35" s="116" t="s">
        <v>31</v>
      </c>
      <c r="N35" s="68"/>
      <c r="O35" s="119"/>
      <c r="P35" s="67">
        <v>0.5</v>
      </c>
      <c r="Q35" s="68"/>
      <c r="R35" s="114" t="s">
        <v>51</v>
      </c>
      <c r="S35" s="68"/>
      <c r="T35" s="111">
        <f>IF(R35="Y",P35*$L$6,"")</f>
        <v>0.5</v>
      </c>
      <c r="U35" s="68"/>
      <c r="V35" s="113" t="s">
        <v>52</v>
      </c>
      <c r="W35" s="18">
        <f>IF(V35="Y", T35, 0)</f>
        <v>0</v>
      </c>
      <c r="X35" s="85"/>
      <c r="Y35" s="85"/>
      <c r="Z35" s="85"/>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row>
    <row r="36" spans="1:53" customFormat="1" ht="15.6">
      <c r="B36" s="47"/>
      <c r="C36" s="663" t="s">
        <v>36</v>
      </c>
      <c r="D36" s="663"/>
      <c r="E36" s="99">
        <v>0</v>
      </c>
      <c r="F36" s="79"/>
      <c r="G36" s="107">
        <f t="shared" ref="G36:G42" si="8">E36*$A$35</f>
        <v>0</v>
      </c>
      <c r="H36" s="109"/>
      <c r="I36" s="112" t="s">
        <v>52</v>
      </c>
      <c r="J36" s="9">
        <f t="shared" ref="J36:J42" si="9">IF(I36="Y",G36,0)</f>
        <v>0</v>
      </c>
      <c r="K36" s="153">
        <f>IF(I36="Y",1,0)</f>
        <v>0</v>
      </c>
      <c r="M36" s="186" t="s">
        <v>109</v>
      </c>
      <c r="N36" s="47"/>
      <c r="O36" s="47"/>
      <c r="P36" s="47"/>
      <c r="Q36" s="47"/>
      <c r="R36" s="48"/>
      <c r="S36" s="47"/>
      <c r="T36" s="47"/>
      <c r="U36" s="47"/>
      <c r="V36" s="48"/>
      <c r="W36" s="5"/>
      <c r="X36" s="85"/>
      <c r="Y36" s="85"/>
      <c r="Z36" s="85"/>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row>
    <row r="37" spans="1:53" customFormat="1" ht="31.5" customHeight="1">
      <c r="B37" s="47"/>
      <c r="C37" s="663" t="s">
        <v>48</v>
      </c>
      <c r="D37" s="663"/>
      <c r="E37" s="99">
        <v>1</v>
      </c>
      <c r="F37" s="79"/>
      <c r="G37" s="107">
        <f t="shared" si="8"/>
        <v>4</v>
      </c>
      <c r="H37" s="109"/>
      <c r="I37" s="112" t="s">
        <v>52</v>
      </c>
      <c r="J37" s="9">
        <f t="shared" si="9"/>
        <v>0</v>
      </c>
      <c r="K37" s="153">
        <f>IF(I37="Y",1,0)</f>
        <v>0</v>
      </c>
      <c r="M37" s="45"/>
      <c r="N37" s="49"/>
      <c r="O37" s="47"/>
      <c r="P37" s="49"/>
      <c r="Q37" s="49"/>
      <c r="R37" s="136" t="s">
        <v>60</v>
      </c>
      <c r="S37" s="49"/>
      <c r="T37" s="137">
        <f>SUM(T8:T35)</f>
        <v>30</v>
      </c>
      <c r="U37" s="49"/>
      <c r="V37" s="138">
        <f>SUM(W8:W35)</f>
        <v>0</v>
      </c>
      <c r="W37" s="17"/>
      <c r="X37" s="89"/>
      <c r="Y37" s="89"/>
      <c r="Z37" s="89"/>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row>
    <row r="38" spans="1:53" customFormat="1" ht="32.25" customHeight="1" thickBot="1">
      <c r="B38" s="47"/>
      <c r="C38" s="663" t="s">
        <v>47</v>
      </c>
      <c r="D38" s="663"/>
      <c r="E38" s="99">
        <v>2</v>
      </c>
      <c r="F38" s="79"/>
      <c r="G38" s="107">
        <f t="shared" si="8"/>
        <v>8</v>
      </c>
      <c r="H38" s="109"/>
      <c r="I38" s="112" t="s">
        <v>52</v>
      </c>
      <c r="J38" s="9">
        <f t="shared" si="9"/>
        <v>0</v>
      </c>
      <c r="K38" s="153">
        <f>IF(I38="Y",1,0)</f>
        <v>0</v>
      </c>
      <c r="M38" s="6"/>
      <c r="N38" s="47"/>
      <c r="O38" s="6"/>
      <c r="P38" s="6"/>
      <c r="Q38" s="47"/>
      <c r="R38" s="5"/>
      <c r="S38" s="47"/>
      <c r="T38" s="5"/>
      <c r="U38" s="47"/>
      <c r="V38" s="5"/>
      <c r="W38" s="5"/>
      <c r="X38" s="85"/>
      <c r="Y38" s="85"/>
      <c r="Z38" s="85"/>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row>
    <row r="39" spans="1:53" customFormat="1" ht="28.8">
      <c r="B39" s="47"/>
      <c r="C39" s="663" t="s">
        <v>95</v>
      </c>
      <c r="D39" s="663"/>
      <c r="E39" s="99"/>
      <c r="F39" s="79"/>
      <c r="G39" s="107"/>
      <c r="H39" s="109"/>
      <c r="I39" s="107"/>
      <c r="J39" s="9">
        <f t="shared" si="9"/>
        <v>0</v>
      </c>
      <c r="K39" s="153">
        <f>IF(I39="Y",1,0)</f>
        <v>0</v>
      </c>
      <c r="M39" s="653" t="s">
        <v>76</v>
      </c>
      <c r="N39" s="71"/>
      <c r="O39" s="655">
        <f>(I51+V37)/(G51+T37)</f>
        <v>0</v>
      </c>
      <c r="P39" s="655"/>
      <c r="Q39" s="655"/>
      <c r="R39" s="655"/>
      <c r="S39" s="655"/>
      <c r="T39" s="655"/>
      <c r="U39" s="655"/>
      <c r="V39" s="656"/>
      <c r="W39" s="5"/>
      <c r="X39" s="85"/>
      <c r="Y39" s="85"/>
      <c r="Z39" s="85"/>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row>
    <row r="40" spans="1:53" customFormat="1" ht="16.5" customHeight="1" thickBot="1">
      <c r="B40" s="47"/>
      <c r="C40" s="663" t="s">
        <v>34</v>
      </c>
      <c r="D40" s="663"/>
      <c r="E40" s="99">
        <v>3</v>
      </c>
      <c r="F40" s="79"/>
      <c r="G40" s="107">
        <f t="shared" si="8"/>
        <v>12</v>
      </c>
      <c r="H40" s="109"/>
      <c r="I40" s="112" t="s">
        <v>52</v>
      </c>
      <c r="J40" s="9">
        <f t="shared" si="9"/>
        <v>0</v>
      </c>
      <c r="K40" s="153">
        <f t="shared" ref="K40:K42" si="10">IF(I40="Y",1,0)</f>
        <v>0</v>
      </c>
      <c r="M40" s="654"/>
      <c r="N40" s="72"/>
      <c r="O40" s="657"/>
      <c r="P40" s="657"/>
      <c r="Q40" s="657"/>
      <c r="R40" s="657"/>
      <c r="S40" s="657"/>
      <c r="T40" s="657"/>
      <c r="U40" s="657"/>
      <c r="V40" s="658"/>
      <c r="W40" s="2"/>
      <c r="X40" s="85"/>
      <c r="Y40" s="85"/>
      <c r="Z40" s="85"/>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row>
    <row r="41" spans="1:53" customFormat="1" ht="16.5" customHeight="1" thickBot="1">
      <c r="B41" s="47"/>
      <c r="C41" s="663" t="s">
        <v>33</v>
      </c>
      <c r="D41" s="663"/>
      <c r="E41" s="99">
        <v>4</v>
      </c>
      <c r="F41" s="79"/>
      <c r="G41" s="107">
        <f t="shared" si="8"/>
        <v>16</v>
      </c>
      <c r="H41" s="79"/>
      <c r="I41" s="112" t="s">
        <v>52</v>
      </c>
      <c r="J41" s="9">
        <f t="shared" si="9"/>
        <v>0</v>
      </c>
      <c r="K41" s="153">
        <f t="shared" si="10"/>
        <v>0</v>
      </c>
      <c r="M41" s="6"/>
      <c r="N41" s="47"/>
      <c r="O41" s="6"/>
      <c r="P41" s="6"/>
      <c r="Q41" s="47"/>
      <c r="R41" s="5"/>
      <c r="S41" s="47"/>
      <c r="T41" s="5"/>
      <c r="U41" s="47"/>
      <c r="V41" s="5"/>
      <c r="W41" s="2"/>
      <c r="X41" s="85"/>
      <c r="Y41" s="85"/>
      <c r="Z41" s="85"/>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row>
    <row r="42" spans="1:53" customFormat="1" ht="21" customHeight="1" thickBot="1">
      <c r="B42" s="47"/>
      <c r="C42" s="663" t="s">
        <v>45</v>
      </c>
      <c r="D42" s="663"/>
      <c r="E42" s="99">
        <v>5</v>
      </c>
      <c r="F42" s="79"/>
      <c r="G42" s="107">
        <f t="shared" si="8"/>
        <v>20</v>
      </c>
      <c r="H42" s="79"/>
      <c r="I42" s="112" t="s">
        <v>52</v>
      </c>
      <c r="J42" s="9">
        <f t="shared" si="9"/>
        <v>0</v>
      </c>
      <c r="K42" s="153">
        <f t="shared" si="10"/>
        <v>0</v>
      </c>
      <c r="M42" s="139" t="s">
        <v>65</v>
      </c>
      <c r="N42" s="73"/>
      <c r="O42" s="659" t="s">
        <v>63</v>
      </c>
      <c r="P42" s="660"/>
      <c r="Q42" s="660"/>
      <c r="R42" s="660"/>
      <c r="S42" s="660"/>
      <c r="T42" s="660"/>
      <c r="U42" s="660"/>
      <c r="V42" s="661"/>
      <c r="W42" s="5"/>
      <c r="X42" s="85"/>
      <c r="Y42" s="85"/>
      <c r="Z42" s="85"/>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row>
    <row r="43" spans="1:53" customFormat="1" ht="20.100000000000001" customHeight="1">
      <c r="B43" s="47"/>
      <c r="C43" s="47"/>
      <c r="D43" s="133" t="s">
        <v>58</v>
      </c>
      <c r="E43" s="47"/>
      <c r="F43" s="59"/>
      <c r="G43" s="131">
        <f>MAX(G36:G42)</f>
        <v>20</v>
      </c>
      <c r="H43" s="59"/>
      <c r="I43" s="134">
        <f>MAX(J36:J42)</f>
        <v>0</v>
      </c>
      <c r="J43" s="10"/>
      <c r="K43" s="153"/>
      <c r="M43" s="672" t="s">
        <v>64</v>
      </c>
      <c r="N43" s="74"/>
      <c r="O43" s="674">
        <f>IF(AA21=0,0,VLOOKUP(O39,Lookups!A2:C10,IF(O42="Industrial",2,3),TRUE))</f>
        <v>0</v>
      </c>
      <c r="P43" s="674"/>
      <c r="Q43" s="674"/>
      <c r="R43" s="674"/>
      <c r="S43" s="674"/>
      <c r="T43" s="674"/>
      <c r="U43" s="674"/>
      <c r="V43" s="675"/>
      <c r="W43" s="5"/>
      <c r="X43" s="85"/>
      <c r="Y43" s="85"/>
      <c r="Z43" s="85"/>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row>
    <row r="44" spans="1:53" customFormat="1" ht="20.100000000000001" customHeight="1" thickBot="1">
      <c r="B44" s="47"/>
      <c r="C44" s="47"/>
      <c r="D44" s="44"/>
      <c r="E44" s="47"/>
      <c r="F44" s="59"/>
      <c r="G44" s="59"/>
      <c r="H44" s="59"/>
      <c r="I44" s="60"/>
      <c r="J44" s="10"/>
      <c r="K44" s="153"/>
      <c r="M44" s="673"/>
      <c r="N44" s="75"/>
      <c r="O44" s="676"/>
      <c r="P44" s="676"/>
      <c r="Q44" s="676"/>
      <c r="R44" s="676"/>
      <c r="S44" s="676"/>
      <c r="T44" s="676"/>
      <c r="U44" s="676"/>
      <c r="V44" s="677"/>
      <c r="W44" s="5"/>
      <c r="X44" s="85"/>
      <c r="Y44" s="85"/>
      <c r="Z44" s="85"/>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row>
    <row r="45" spans="1:53" customFormat="1" ht="54">
      <c r="A45" s="4">
        <v>2</v>
      </c>
      <c r="B45" s="96"/>
      <c r="C45" s="66" t="s">
        <v>82</v>
      </c>
      <c r="D45" s="57"/>
      <c r="E45" s="47"/>
      <c r="F45" s="45"/>
      <c r="G45" s="126" t="s">
        <v>3</v>
      </c>
      <c r="H45" s="45"/>
      <c r="I45" s="52"/>
      <c r="J45" s="9"/>
      <c r="K45" s="153"/>
      <c r="L45" s="47"/>
      <c r="M45" s="144"/>
      <c r="N45" s="47"/>
      <c r="O45" s="668" t="str">
        <f>IF(AA21=0,AG11,"")</f>
        <v>Note: Not all mandatory issues have been met</v>
      </c>
      <c r="P45" s="668"/>
      <c r="Q45" s="668"/>
      <c r="R45" s="668"/>
      <c r="S45" s="668"/>
      <c r="T45" s="668"/>
      <c r="U45" s="668"/>
      <c r="V45" s="668"/>
      <c r="W45" s="48"/>
      <c r="X45" s="85"/>
      <c r="Y45" s="85"/>
      <c r="Z45" s="85"/>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row>
    <row r="46" spans="1:53" customFormat="1" ht="15.6">
      <c r="B46" s="47"/>
      <c r="C46" s="678" t="s">
        <v>35</v>
      </c>
      <c r="D46" s="679"/>
      <c r="E46" s="9">
        <v>0</v>
      </c>
      <c r="F46" s="105"/>
      <c r="G46" s="110">
        <f>E46*$A$45</f>
        <v>0</v>
      </c>
      <c r="H46" s="110"/>
      <c r="I46" s="112" t="s">
        <v>52</v>
      </c>
      <c r="J46" s="9">
        <f t="shared" ref="J46:J48" si="11">IF(I46="Y",G46,0)</f>
        <v>0</v>
      </c>
      <c r="K46" s="153">
        <f>IF(I46="Y",1,0)</f>
        <v>0</v>
      </c>
      <c r="L46" s="47"/>
      <c r="M46" s="47"/>
      <c r="N46" s="47"/>
      <c r="O46" s="47"/>
      <c r="P46" s="47"/>
      <c r="Q46" s="47"/>
      <c r="R46" s="48"/>
      <c r="S46" s="47"/>
      <c r="T46" s="48"/>
      <c r="U46" s="47"/>
      <c r="V46" s="48"/>
      <c r="W46" s="48"/>
      <c r="X46" s="85"/>
      <c r="Y46" s="85"/>
      <c r="Z46" s="85"/>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row>
    <row r="47" spans="1:53" customFormat="1" ht="15.6">
      <c r="B47" s="47"/>
      <c r="C47" s="678" t="s">
        <v>27</v>
      </c>
      <c r="D47" s="679"/>
      <c r="E47" s="9">
        <v>5</v>
      </c>
      <c r="F47" s="105"/>
      <c r="G47" s="110">
        <v>6</v>
      </c>
      <c r="H47" s="110"/>
      <c r="I47" s="112" t="s">
        <v>52</v>
      </c>
      <c r="J47" s="9">
        <f t="shared" si="11"/>
        <v>0</v>
      </c>
      <c r="K47" s="153">
        <f t="shared" ref="K47:K48" si="12">IF(I47="Y",1,0)</f>
        <v>0</v>
      </c>
      <c r="L47" s="47"/>
      <c r="M47" s="47"/>
      <c r="N47" s="47"/>
      <c r="O47" s="47"/>
      <c r="P47" s="47"/>
      <c r="Q47" s="47"/>
      <c r="R47" s="48"/>
      <c r="S47" s="47"/>
      <c r="T47" s="48"/>
      <c r="U47" s="47"/>
      <c r="V47" s="48"/>
      <c r="W47" s="48"/>
      <c r="X47" s="85"/>
      <c r="Y47" s="85"/>
      <c r="Z47" s="85"/>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row>
    <row r="48" spans="1:53" customFormat="1" ht="31.5" customHeight="1">
      <c r="B48" s="47"/>
      <c r="C48" s="690" t="s">
        <v>100</v>
      </c>
      <c r="D48" s="691"/>
      <c r="E48" s="9"/>
      <c r="F48" s="105"/>
      <c r="G48" s="110">
        <v>10</v>
      </c>
      <c r="H48" s="110"/>
      <c r="I48" s="112" t="s">
        <v>52</v>
      </c>
      <c r="J48" s="9">
        <f t="shared" si="11"/>
        <v>0</v>
      </c>
      <c r="K48" s="153">
        <f t="shared" si="12"/>
        <v>0</v>
      </c>
      <c r="L48" s="47"/>
      <c r="M48" s="47"/>
      <c r="N48" s="47"/>
      <c r="O48" s="47"/>
      <c r="P48" s="47"/>
      <c r="Q48" s="47"/>
      <c r="R48" s="48"/>
      <c r="S48" s="47"/>
      <c r="T48" s="48"/>
      <c r="U48" s="47"/>
      <c r="V48" s="48"/>
      <c r="W48" s="48"/>
      <c r="X48" s="85"/>
      <c r="Y48" s="85"/>
      <c r="Z48" s="85"/>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row>
    <row r="49" spans="2:54" customFormat="1" ht="15.6">
      <c r="B49" s="47"/>
      <c r="C49" s="47"/>
      <c r="D49" s="130" t="s">
        <v>58</v>
      </c>
      <c r="E49" s="47"/>
      <c r="F49" s="59"/>
      <c r="G49" s="131">
        <f>MAX(G46:G48)</f>
        <v>10</v>
      </c>
      <c r="H49" s="59"/>
      <c r="I49" s="132">
        <f>MAX(J46:J48)</f>
        <v>0</v>
      </c>
      <c r="J49" s="9"/>
      <c r="K49" s="153"/>
      <c r="L49" s="47"/>
      <c r="M49" s="47"/>
      <c r="N49" s="47"/>
      <c r="O49" s="47"/>
      <c r="P49" s="47"/>
      <c r="Q49" s="47"/>
      <c r="R49" s="48"/>
      <c r="S49" s="47"/>
      <c r="T49" s="48"/>
      <c r="U49" s="47"/>
      <c r="V49" s="48"/>
      <c r="W49" s="48"/>
      <c r="X49" s="85"/>
      <c r="Y49" s="85"/>
      <c r="Z49" s="85"/>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row>
    <row r="50" spans="2:54" customFormat="1" ht="15" customHeight="1">
      <c r="B50" s="47"/>
      <c r="C50" s="47"/>
      <c r="D50" s="130"/>
      <c r="E50" s="47"/>
      <c r="F50" s="46"/>
      <c r="G50" s="46"/>
      <c r="H50" s="46"/>
      <c r="I50" s="46"/>
      <c r="J50" s="9"/>
      <c r="K50" s="153"/>
      <c r="L50" s="47"/>
      <c r="M50" s="47"/>
      <c r="N50" s="47"/>
      <c r="O50" s="47"/>
      <c r="P50" s="47"/>
      <c r="Q50" s="47"/>
      <c r="R50" s="48"/>
      <c r="S50" s="47"/>
      <c r="T50" s="48"/>
      <c r="U50" s="47"/>
      <c r="V50" s="48"/>
      <c r="W50" s="48"/>
      <c r="X50" s="85"/>
      <c r="Y50" s="85"/>
      <c r="Z50" s="85"/>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row>
    <row r="51" spans="2:54" ht="15.6">
      <c r="B51" s="169"/>
      <c r="C51" s="170"/>
      <c r="D51" s="171" t="s">
        <v>59</v>
      </c>
      <c r="E51" s="172"/>
      <c r="F51" s="173"/>
      <c r="G51" s="135">
        <f>G10+G22+G28+G33+G43+G49</f>
        <v>70</v>
      </c>
      <c r="H51" s="173"/>
      <c r="I51" s="135">
        <f>I10+I22+I28+I33+I43+I49</f>
        <v>0</v>
      </c>
      <c r="J51" s="174"/>
      <c r="K51" s="175"/>
      <c r="L51" s="176"/>
      <c r="M51" s="176"/>
      <c r="N51" s="63"/>
      <c r="O51" s="63"/>
      <c r="P51" s="63"/>
      <c r="Q51" s="63"/>
      <c r="R51" s="63"/>
      <c r="S51" s="63"/>
      <c r="T51" s="63"/>
      <c r="U51" s="63"/>
      <c r="V51" s="63"/>
      <c r="W51" s="80"/>
      <c r="X51" s="81"/>
      <c r="Y51" s="81"/>
      <c r="Z51" s="81"/>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row>
    <row r="52" spans="2:54" ht="15.6">
      <c r="B52" s="169"/>
      <c r="C52" s="170"/>
      <c r="D52" s="171"/>
      <c r="E52" s="172"/>
      <c r="F52" s="173"/>
      <c r="G52" s="135"/>
      <c r="H52" s="173"/>
      <c r="I52" s="135"/>
      <c r="J52" s="174"/>
      <c r="K52" s="175"/>
      <c r="L52" s="176"/>
      <c r="M52" s="176"/>
      <c r="N52" s="63"/>
      <c r="O52" s="63"/>
      <c r="P52" s="63"/>
      <c r="Q52" s="63"/>
      <c r="R52" s="63"/>
      <c r="S52" s="63"/>
      <c r="T52" s="63"/>
      <c r="U52" s="63"/>
      <c r="V52" s="63"/>
      <c r="W52" s="80"/>
      <c r="X52" s="81"/>
      <c r="Y52" s="81"/>
      <c r="Z52" s="81"/>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row>
    <row r="53" spans="2:54">
      <c r="B53" s="169"/>
      <c r="C53" s="177"/>
      <c r="D53" s="177"/>
      <c r="E53" s="177"/>
      <c r="F53" s="177"/>
      <c r="G53" s="177"/>
      <c r="H53" s="177"/>
      <c r="I53" s="177"/>
      <c r="J53" s="176"/>
      <c r="K53" s="178"/>
      <c r="L53" s="176"/>
      <c r="M53" s="176"/>
      <c r="N53" s="63"/>
      <c r="O53" s="63"/>
      <c r="P53" s="63"/>
      <c r="Q53" s="63"/>
      <c r="R53" s="80"/>
      <c r="S53" s="63"/>
      <c r="T53" s="80"/>
      <c r="U53" s="63"/>
      <c r="V53" s="80"/>
      <c r="W53" s="80"/>
      <c r="X53" s="81"/>
      <c r="Y53" s="81"/>
      <c r="Z53" s="81"/>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row>
    <row r="54" spans="2:54" ht="18">
      <c r="B54" s="169"/>
      <c r="C54" s="179" t="s">
        <v>108</v>
      </c>
      <c r="D54" s="176"/>
      <c r="E54" s="176"/>
      <c r="F54" s="176"/>
      <c r="G54" s="176"/>
      <c r="H54" s="176"/>
      <c r="I54" s="176"/>
      <c r="J54" s="176"/>
      <c r="K54" s="178"/>
      <c r="L54" s="176"/>
      <c r="M54" s="176"/>
      <c r="N54" s="63"/>
      <c r="O54" s="63"/>
      <c r="P54" s="63"/>
      <c r="Q54" s="63"/>
      <c r="R54" s="80"/>
      <c r="S54" s="63"/>
      <c r="T54" s="80"/>
      <c r="U54" s="63"/>
      <c r="V54" s="80"/>
      <c r="W54" s="80"/>
      <c r="X54" s="81"/>
      <c r="Y54" s="81"/>
      <c r="Z54" s="81"/>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row>
    <row r="55" spans="2:54" ht="37.5" customHeight="1">
      <c r="B55" s="169"/>
      <c r="C55" s="687" t="s">
        <v>107</v>
      </c>
      <c r="D55" s="687"/>
      <c r="E55" s="180">
        <v>0</v>
      </c>
      <c r="F55" s="181"/>
      <c r="G55" s="168"/>
      <c r="H55" s="167"/>
      <c r="I55" s="176"/>
      <c r="J55" s="176"/>
      <c r="K55" s="178"/>
      <c r="L55" s="176"/>
      <c r="M55" s="176"/>
      <c r="N55" s="63"/>
      <c r="O55" s="63"/>
      <c r="P55" s="63"/>
      <c r="Q55" s="63"/>
      <c r="R55" s="80"/>
      <c r="S55" s="63"/>
      <c r="T55" s="80"/>
      <c r="U55" s="63"/>
      <c r="V55" s="80"/>
      <c r="W55" s="80"/>
      <c r="X55" s="81"/>
      <c r="Y55" s="81"/>
      <c r="Z55" s="81"/>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row>
    <row r="56" spans="2:54" ht="15.6">
      <c r="B56" s="169"/>
      <c r="C56" s="187" t="s">
        <v>104</v>
      </c>
      <c r="D56" s="188"/>
      <c r="E56" s="180"/>
      <c r="F56" s="182"/>
      <c r="G56" s="168"/>
      <c r="H56" s="167"/>
      <c r="I56" s="176"/>
      <c r="J56" s="176"/>
      <c r="K56" s="178"/>
      <c r="L56" s="176"/>
      <c r="M56" s="176"/>
      <c r="N56" s="63"/>
      <c r="O56" s="63"/>
      <c r="P56" s="63"/>
      <c r="Q56" s="63"/>
      <c r="R56" s="80"/>
      <c r="S56" s="63"/>
      <c r="T56" s="80"/>
      <c r="U56" s="63"/>
      <c r="V56" s="80"/>
      <c r="W56" s="80"/>
      <c r="X56" s="81"/>
      <c r="Y56" s="81"/>
      <c r="Z56" s="81"/>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row>
    <row r="57" spans="2:54" ht="15.6">
      <c r="B57" s="169"/>
      <c r="C57" s="688" t="s">
        <v>105</v>
      </c>
      <c r="D57" s="689"/>
      <c r="E57" s="180"/>
      <c r="F57" s="182"/>
      <c r="G57" s="168"/>
      <c r="H57" s="167"/>
      <c r="I57" s="176"/>
      <c r="J57" s="176"/>
      <c r="K57" s="178"/>
      <c r="L57" s="176"/>
      <c r="M57" s="176"/>
      <c r="N57" s="63"/>
      <c r="O57" s="63"/>
      <c r="P57" s="63"/>
      <c r="Q57" s="63"/>
      <c r="R57" s="80"/>
      <c r="S57" s="63"/>
      <c r="T57" s="80"/>
      <c r="U57" s="63"/>
      <c r="V57" s="80"/>
      <c r="W57" s="80"/>
      <c r="X57" s="81"/>
      <c r="Y57" s="81"/>
      <c r="Z57" s="81"/>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row>
    <row r="58" spans="2:54" ht="15.6">
      <c r="B58" s="169"/>
      <c r="C58" s="688" t="s">
        <v>106</v>
      </c>
      <c r="D58" s="696"/>
      <c r="E58" s="176"/>
      <c r="F58" s="176"/>
      <c r="G58" s="183"/>
      <c r="H58" s="176"/>
      <c r="I58" s="176"/>
      <c r="J58" s="176"/>
      <c r="K58" s="178"/>
      <c r="L58" s="176"/>
      <c r="M58" s="176"/>
      <c r="N58" s="63"/>
      <c r="O58" s="63"/>
      <c r="P58" s="63"/>
      <c r="Q58" s="63"/>
      <c r="R58" s="80"/>
      <c r="S58" s="63"/>
      <c r="T58" s="80"/>
      <c r="U58" s="63"/>
      <c r="V58" s="80"/>
      <c r="W58" s="80"/>
      <c r="X58" s="81"/>
      <c r="Y58" s="81"/>
      <c r="Z58" s="81"/>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row>
    <row r="59" spans="2:54" ht="15.6">
      <c r="B59" s="169"/>
      <c r="C59" s="687" t="s">
        <v>112</v>
      </c>
      <c r="D59" s="687"/>
      <c r="E59" s="176"/>
      <c r="F59" s="176"/>
      <c r="G59" s="183"/>
      <c r="H59" s="176"/>
      <c r="I59" s="176"/>
      <c r="J59" s="176"/>
      <c r="K59" s="178"/>
      <c r="L59" s="176"/>
      <c r="M59" s="176"/>
      <c r="N59" s="63"/>
      <c r="O59" s="63"/>
      <c r="P59" s="63"/>
      <c r="Q59" s="63"/>
      <c r="R59" s="80"/>
      <c r="S59" s="63"/>
      <c r="T59" s="80"/>
      <c r="U59" s="63"/>
      <c r="V59" s="80"/>
      <c r="W59" s="80"/>
      <c r="X59" s="81"/>
      <c r="Y59" s="81"/>
      <c r="Z59" s="81"/>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row>
    <row r="60" spans="2:54" ht="15.6">
      <c r="B60" s="169"/>
      <c r="C60" s="687" t="s">
        <v>113</v>
      </c>
      <c r="D60" s="687"/>
      <c r="E60" s="180">
        <v>0</v>
      </c>
      <c r="F60" s="181"/>
      <c r="G60" s="168"/>
      <c r="H60" s="166"/>
      <c r="I60" s="112" t="s">
        <v>52</v>
      </c>
      <c r="J60" s="176"/>
      <c r="K60" s="178"/>
      <c r="L60" s="176"/>
      <c r="M60" s="176"/>
      <c r="N60" s="63"/>
      <c r="O60" s="63"/>
      <c r="P60" s="63"/>
      <c r="Q60" s="63"/>
      <c r="R60" s="80"/>
      <c r="S60" s="63"/>
      <c r="T60" s="80"/>
      <c r="U60" s="63"/>
      <c r="V60" s="80"/>
      <c r="W60" s="80"/>
      <c r="X60" s="81"/>
      <c r="Y60" s="81"/>
      <c r="Z60" s="81"/>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row>
    <row r="61" spans="2:54" ht="36" customHeight="1">
      <c r="B61" s="169"/>
      <c r="C61" s="687" t="s">
        <v>120</v>
      </c>
      <c r="D61" s="687"/>
      <c r="E61" s="180"/>
      <c r="F61" s="181"/>
      <c r="G61" s="168"/>
      <c r="H61" s="166"/>
      <c r="I61" s="112" t="s">
        <v>52</v>
      </c>
      <c r="J61" s="176"/>
      <c r="K61" s="178"/>
      <c r="L61" s="176"/>
      <c r="M61" s="176"/>
      <c r="N61" s="63"/>
      <c r="O61" s="63"/>
      <c r="P61" s="63"/>
      <c r="Q61" s="63"/>
      <c r="R61" s="80"/>
      <c r="S61" s="63"/>
      <c r="T61" s="80"/>
      <c r="U61" s="63"/>
      <c r="V61" s="80"/>
      <c r="W61" s="80"/>
      <c r="X61" s="81"/>
      <c r="Y61" s="81"/>
      <c r="Z61" s="81"/>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row>
    <row r="62" spans="2:54" ht="15.6">
      <c r="B62" s="169"/>
      <c r="C62" s="697" t="s">
        <v>114</v>
      </c>
      <c r="D62" s="698"/>
      <c r="E62" s="180"/>
      <c r="F62" s="181"/>
      <c r="G62" s="168"/>
      <c r="H62" s="166"/>
      <c r="I62" s="112" t="s">
        <v>52</v>
      </c>
      <c r="J62" s="176"/>
      <c r="K62" s="178"/>
      <c r="L62" s="176"/>
      <c r="M62" s="176"/>
      <c r="N62" s="63"/>
      <c r="O62" s="63"/>
      <c r="P62" s="63"/>
      <c r="Q62" s="63"/>
      <c r="R62" s="80"/>
      <c r="S62" s="63"/>
      <c r="T62" s="80"/>
      <c r="U62" s="63"/>
      <c r="V62" s="80"/>
      <c r="W62" s="80"/>
      <c r="X62" s="81"/>
      <c r="Y62" s="81"/>
      <c r="Z62" s="81"/>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row>
    <row r="63" spans="2:54" ht="15.6">
      <c r="B63" s="169"/>
      <c r="C63" s="702" t="s">
        <v>115</v>
      </c>
      <c r="D63" s="703"/>
      <c r="E63" s="180"/>
      <c r="F63" s="181"/>
      <c r="G63" s="168"/>
      <c r="H63" s="166"/>
      <c r="I63" s="112" t="s">
        <v>52</v>
      </c>
      <c r="J63" s="176"/>
      <c r="K63" s="178"/>
      <c r="L63" s="176"/>
      <c r="M63" s="176"/>
      <c r="N63" s="63"/>
      <c r="O63" s="63"/>
      <c r="P63" s="63"/>
      <c r="Q63" s="63"/>
      <c r="R63" s="80"/>
      <c r="S63" s="63"/>
      <c r="T63" s="80"/>
      <c r="U63" s="63"/>
      <c r="V63" s="80"/>
      <c r="W63" s="80"/>
      <c r="X63" s="81"/>
      <c r="Y63" s="81"/>
      <c r="Z63" s="81"/>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row>
    <row r="64" spans="2:54" ht="15.6">
      <c r="B64" s="169"/>
      <c r="C64" s="687" t="s">
        <v>103</v>
      </c>
      <c r="D64" s="687"/>
      <c r="E64" s="180"/>
      <c r="F64" s="181"/>
      <c r="G64" s="699" t="s">
        <v>102</v>
      </c>
      <c r="H64" s="700"/>
      <c r="I64" s="701"/>
      <c r="J64" s="176"/>
      <c r="K64" s="178"/>
      <c r="L64" s="176"/>
      <c r="M64" s="176"/>
      <c r="N64" s="63"/>
      <c r="O64" s="63"/>
      <c r="P64" s="63"/>
      <c r="Q64" s="63"/>
      <c r="R64" s="80"/>
      <c r="S64" s="63"/>
      <c r="T64" s="80"/>
      <c r="U64" s="63"/>
      <c r="V64" s="80"/>
      <c r="W64" s="80"/>
      <c r="X64" s="81"/>
      <c r="Y64" s="81"/>
      <c r="Z64" s="81"/>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row>
    <row r="65" spans="2:54" ht="31.5" customHeight="1">
      <c r="B65" s="169"/>
      <c r="C65" s="697" t="s">
        <v>111</v>
      </c>
      <c r="D65" s="698"/>
      <c r="E65" s="180"/>
      <c r="F65" s="181"/>
      <c r="G65" s="168"/>
      <c r="H65" s="167"/>
      <c r="I65" s="167"/>
      <c r="J65" s="176"/>
      <c r="K65" s="178"/>
      <c r="L65" s="176"/>
      <c r="M65" s="176"/>
      <c r="N65" s="63"/>
      <c r="O65" s="63"/>
      <c r="P65" s="63"/>
      <c r="Q65" s="63"/>
      <c r="R65" s="80"/>
      <c r="S65" s="63"/>
      <c r="T65" s="80"/>
      <c r="U65" s="63"/>
      <c r="V65" s="80"/>
      <c r="W65" s="80"/>
      <c r="X65" s="81"/>
      <c r="Y65" s="81"/>
      <c r="Z65" s="81"/>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row>
    <row r="66" spans="2:54" ht="15.6">
      <c r="B66" s="169"/>
      <c r="C66" s="702" t="s">
        <v>116</v>
      </c>
      <c r="D66" s="703"/>
      <c r="E66" s="180"/>
      <c r="F66" s="181"/>
      <c r="G66" s="699" t="s">
        <v>101</v>
      </c>
      <c r="H66" s="700"/>
      <c r="I66" s="701"/>
      <c r="J66" s="176"/>
      <c r="K66" s="178"/>
      <c r="L66" s="176"/>
      <c r="M66" s="176"/>
      <c r="N66" s="63"/>
      <c r="O66" s="63"/>
      <c r="P66" s="63"/>
      <c r="Q66" s="63"/>
      <c r="R66" s="80"/>
      <c r="S66" s="63"/>
      <c r="T66" s="80"/>
      <c r="U66" s="63"/>
      <c r="V66" s="80"/>
      <c r="W66" s="80"/>
      <c r="X66" s="81"/>
      <c r="Y66" s="81"/>
      <c r="Z66" s="81"/>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row>
    <row r="67" spans="2:54" ht="15.6">
      <c r="B67" s="169"/>
      <c r="C67" s="687" t="s">
        <v>117</v>
      </c>
      <c r="D67" s="687"/>
      <c r="E67" s="180"/>
      <c r="F67" s="181"/>
      <c r="G67" s="699" t="s">
        <v>101</v>
      </c>
      <c r="H67" s="700"/>
      <c r="I67" s="701"/>
      <c r="J67" s="176"/>
      <c r="K67" s="178"/>
      <c r="L67" s="176"/>
      <c r="M67" s="176"/>
      <c r="N67" s="63"/>
      <c r="O67" s="63"/>
      <c r="P67" s="63"/>
      <c r="Q67" s="63"/>
      <c r="R67" s="80"/>
      <c r="S67" s="63"/>
      <c r="T67" s="80"/>
      <c r="U67" s="63"/>
      <c r="V67" s="80"/>
      <c r="W67" s="80"/>
      <c r="X67" s="81"/>
      <c r="Y67" s="81"/>
      <c r="Z67" s="81"/>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row>
    <row r="68" spans="2:54" ht="15.6">
      <c r="B68" s="169"/>
      <c r="C68" s="687" t="s">
        <v>118</v>
      </c>
      <c r="D68" s="687"/>
      <c r="E68" s="180"/>
      <c r="F68" s="181"/>
      <c r="G68" s="699" t="s">
        <v>101</v>
      </c>
      <c r="H68" s="700"/>
      <c r="I68" s="701"/>
      <c r="J68" s="176"/>
      <c r="K68" s="178"/>
      <c r="L68" s="176"/>
      <c r="M68" s="176"/>
      <c r="N68" s="63"/>
      <c r="O68" s="63"/>
      <c r="P68" s="63"/>
      <c r="Q68" s="63"/>
      <c r="R68" s="80"/>
      <c r="S68" s="63"/>
      <c r="T68" s="80"/>
      <c r="U68" s="63"/>
      <c r="V68" s="80"/>
      <c r="W68" s="80"/>
      <c r="X68" s="81"/>
      <c r="Y68" s="81"/>
      <c r="Z68" s="81"/>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row>
    <row r="69" spans="2:54" ht="15.6">
      <c r="B69" s="169"/>
      <c r="C69" s="687" t="s">
        <v>119</v>
      </c>
      <c r="D69" s="687"/>
      <c r="E69" s="180"/>
      <c r="F69" s="181"/>
      <c r="G69" s="699" t="s">
        <v>101</v>
      </c>
      <c r="H69" s="700"/>
      <c r="I69" s="701"/>
      <c r="J69" s="176"/>
      <c r="K69" s="178"/>
      <c r="L69" s="176"/>
      <c r="M69" s="176"/>
      <c r="N69" s="63"/>
      <c r="O69" s="63"/>
      <c r="P69" s="63"/>
      <c r="Q69" s="63"/>
      <c r="R69" s="80"/>
      <c r="S69" s="63"/>
      <c r="T69" s="80"/>
      <c r="U69" s="63"/>
      <c r="V69" s="80"/>
      <c r="W69" s="80"/>
      <c r="X69" s="81"/>
      <c r="Y69" s="81"/>
      <c r="Z69" s="81"/>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row>
    <row r="70" spans="2:54" ht="15.6">
      <c r="B70" s="169"/>
      <c r="C70" s="704" t="s">
        <v>110</v>
      </c>
      <c r="D70" s="704"/>
      <c r="E70" s="180"/>
      <c r="F70" s="181"/>
      <c r="G70" s="699" t="s">
        <v>101</v>
      </c>
      <c r="H70" s="700"/>
      <c r="I70" s="701"/>
      <c r="J70" s="176"/>
      <c r="K70" s="178"/>
      <c r="L70" s="176"/>
      <c r="M70" s="176"/>
      <c r="N70" s="63"/>
      <c r="O70" s="63"/>
      <c r="P70" s="63"/>
      <c r="Q70" s="63"/>
      <c r="R70" s="80"/>
      <c r="S70" s="63"/>
      <c r="T70" s="80"/>
      <c r="U70" s="63"/>
      <c r="V70" s="80"/>
      <c r="W70" s="80"/>
      <c r="X70" s="81"/>
      <c r="Y70" s="81"/>
      <c r="Z70" s="81"/>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row>
    <row r="71" spans="2:54">
      <c r="B71" s="169"/>
      <c r="C71" s="176"/>
      <c r="D71" s="176"/>
      <c r="E71" s="176"/>
      <c r="F71" s="176"/>
      <c r="G71" s="176"/>
      <c r="H71" s="176"/>
      <c r="I71" s="176"/>
      <c r="J71" s="176"/>
      <c r="K71" s="184"/>
      <c r="L71" s="185"/>
      <c r="M71" s="176"/>
      <c r="N71" s="63"/>
      <c r="O71" s="63"/>
      <c r="P71" s="63"/>
      <c r="Q71" s="63"/>
      <c r="R71" s="80"/>
      <c r="S71" s="63"/>
      <c r="T71" s="80"/>
      <c r="U71" s="63"/>
      <c r="V71" s="80"/>
      <c r="W71" s="80"/>
      <c r="X71" s="81"/>
      <c r="Y71" s="81"/>
      <c r="Z71" s="81"/>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row>
    <row r="72" spans="2:54">
      <c r="B72" s="169"/>
      <c r="C72" s="176"/>
      <c r="D72" s="176"/>
      <c r="E72" s="176"/>
      <c r="F72" s="176"/>
      <c r="G72" s="176"/>
      <c r="H72" s="176"/>
      <c r="I72" s="176"/>
      <c r="J72" s="176"/>
      <c r="K72" s="184"/>
      <c r="L72" s="185"/>
      <c r="M72" s="176"/>
      <c r="N72" s="63"/>
      <c r="O72" s="63"/>
      <c r="P72" s="63"/>
      <c r="Q72" s="63"/>
      <c r="R72" s="80"/>
      <c r="S72" s="63"/>
      <c r="T72" s="80"/>
      <c r="U72" s="63"/>
      <c r="V72" s="80"/>
      <c r="W72" s="80"/>
      <c r="X72" s="81"/>
      <c r="Y72" s="81"/>
      <c r="Z72" s="81"/>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row>
    <row r="73" spans="2:54">
      <c r="B73" s="169"/>
      <c r="C73" s="176"/>
      <c r="D73" s="176"/>
      <c r="E73" s="176"/>
      <c r="F73" s="176"/>
      <c r="G73" s="176"/>
      <c r="H73" s="176"/>
      <c r="I73" s="176"/>
      <c r="J73" s="176"/>
      <c r="K73" s="184"/>
      <c r="L73" s="185"/>
      <c r="M73" s="176"/>
      <c r="N73" s="63"/>
      <c r="O73" s="63"/>
      <c r="P73" s="63"/>
      <c r="Q73" s="63"/>
      <c r="R73" s="80"/>
      <c r="S73" s="63"/>
      <c r="T73" s="80"/>
      <c r="U73" s="63"/>
      <c r="V73" s="80"/>
      <c r="W73" s="80"/>
      <c r="X73" s="81"/>
      <c r="Y73" s="81"/>
      <c r="Z73" s="81"/>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row>
    <row r="74" spans="2:54">
      <c r="B74" s="169"/>
      <c r="C74" s="176"/>
      <c r="D74" s="176"/>
      <c r="E74" s="176"/>
      <c r="F74" s="176"/>
      <c r="G74" s="176"/>
      <c r="H74" s="176"/>
      <c r="I74" s="176"/>
      <c r="J74" s="176"/>
      <c r="K74" s="184"/>
      <c r="L74" s="185"/>
      <c r="M74" s="176"/>
      <c r="N74" s="63"/>
      <c r="O74" s="63"/>
      <c r="P74" s="63"/>
      <c r="Q74" s="63"/>
      <c r="R74" s="80"/>
      <c r="S74" s="63"/>
      <c r="T74" s="80"/>
      <c r="U74" s="63"/>
      <c r="V74" s="80"/>
      <c r="W74" s="80"/>
      <c r="X74" s="81"/>
      <c r="Y74" s="81"/>
      <c r="Z74" s="81"/>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row>
    <row r="75" spans="2:54">
      <c r="B75" s="169"/>
      <c r="C75" s="176"/>
      <c r="D75" s="176"/>
      <c r="E75" s="176"/>
      <c r="F75" s="176"/>
      <c r="G75" s="176"/>
      <c r="H75" s="176"/>
      <c r="I75" s="176"/>
      <c r="J75" s="176"/>
      <c r="K75" s="184"/>
      <c r="L75" s="185"/>
      <c r="M75" s="176"/>
      <c r="N75" s="63"/>
      <c r="O75" s="63"/>
      <c r="P75" s="63"/>
      <c r="Q75" s="63"/>
      <c r="R75" s="80"/>
      <c r="S75" s="63"/>
      <c r="T75" s="80"/>
      <c r="U75" s="63"/>
      <c r="V75" s="80"/>
      <c r="W75" s="80"/>
      <c r="X75" s="81"/>
      <c r="Y75" s="81"/>
      <c r="Z75" s="81"/>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row>
    <row r="76" spans="2:54">
      <c r="C76" s="63"/>
      <c r="D76" s="63"/>
      <c r="E76" s="63"/>
      <c r="F76" s="63"/>
      <c r="G76" s="63"/>
      <c r="H76" s="63"/>
      <c r="I76" s="63"/>
      <c r="J76" s="63"/>
      <c r="K76" s="146"/>
      <c r="L76" s="82"/>
      <c r="M76" s="63"/>
      <c r="N76" s="63"/>
      <c r="O76" s="63"/>
      <c r="P76" s="63"/>
      <c r="Q76" s="63"/>
      <c r="R76" s="80"/>
      <c r="S76" s="63"/>
      <c r="T76" s="80"/>
      <c r="U76" s="63"/>
      <c r="V76" s="80"/>
      <c r="W76" s="80"/>
      <c r="X76" s="81"/>
      <c r="Y76" s="81"/>
      <c r="Z76" s="81"/>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row>
    <row r="77" spans="2:54">
      <c r="C77" s="63"/>
      <c r="D77" s="63"/>
      <c r="E77" s="83"/>
      <c r="F77" s="83"/>
      <c r="G77" s="83"/>
      <c r="H77" s="83"/>
      <c r="I77" s="83"/>
      <c r="J77" s="83"/>
      <c r="K77" s="146"/>
      <c r="L77" s="82"/>
      <c r="M77" s="63"/>
      <c r="N77" s="63"/>
      <c r="O77" s="63"/>
      <c r="P77" s="63"/>
      <c r="Q77" s="63"/>
      <c r="R77" s="80"/>
      <c r="S77" s="63"/>
      <c r="T77" s="80"/>
      <c r="U77" s="63"/>
      <c r="V77" s="80"/>
      <c r="W77" s="80"/>
      <c r="X77" s="81"/>
      <c r="Y77" s="81"/>
      <c r="Z77" s="81"/>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row>
    <row r="78" spans="2:54">
      <c r="C78" s="63"/>
      <c r="D78" s="63"/>
      <c r="E78" s="83"/>
      <c r="F78" s="83"/>
      <c r="G78" s="83"/>
      <c r="H78" s="83"/>
      <c r="I78" s="83"/>
      <c r="J78" s="83"/>
      <c r="K78" s="146"/>
      <c r="L78" s="82"/>
      <c r="M78" s="63"/>
      <c r="N78" s="63"/>
      <c r="O78" s="63"/>
      <c r="P78" s="63"/>
      <c r="Q78" s="63"/>
      <c r="R78" s="80"/>
      <c r="S78" s="63"/>
      <c r="T78" s="80"/>
      <c r="U78" s="63"/>
      <c r="V78" s="80"/>
      <c r="W78" s="80"/>
      <c r="X78" s="81"/>
      <c r="Y78" s="81"/>
      <c r="Z78" s="81"/>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row>
    <row r="79" spans="2:54">
      <c r="C79" s="63"/>
      <c r="D79" s="63"/>
      <c r="E79" s="83"/>
      <c r="F79" s="83"/>
      <c r="G79" s="83"/>
      <c r="H79" s="83"/>
      <c r="I79" s="83"/>
      <c r="J79" s="83"/>
      <c r="K79" s="146"/>
      <c r="L79" s="82"/>
      <c r="M79" s="63"/>
      <c r="N79" s="63"/>
      <c r="O79" s="63"/>
      <c r="P79" s="63"/>
      <c r="Q79" s="63"/>
      <c r="R79" s="80"/>
      <c r="S79" s="63"/>
      <c r="T79" s="80"/>
      <c r="U79" s="63"/>
      <c r="V79" s="80"/>
      <c r="W79" s="80"/>
      <c r="X79" s="81"/>
      <c r="Y79" s="81"/>
      <c r="Z79" s="81"/>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row>
    <row r="80" spans="2:54">
      <c r="C80" s="63"/>
      <c r="D80" s="63"/>
      <c r="E80" s="83"/>
      <c r="F80" s="83"/>
      <c r="G80" s="83"/>
      <c r="H80" s="83"/>
      <c r="I80" s="83"/>
      <c r="J80" s="83"/>
      <c r="K80" s="146"/>
      <c r="L80" s="82"/>
      <c r="M80" s="63"/>
      <c r="N80" s="63"/>
      <c r="O80" s="63"/>
      <c r="P80" s="63"/>
      <c r="Q80" s="63"/>
      <c r="R80" s="80"/>
      <c r="S80" s="63"/>
      <c r="T80" s="80"/>
      <c r="U80" s="63"/>
      <c r="V80" s="80"/>
      <c r="W80" s="80"/>
      <c r="X80" s="81"/>
      <c r="Y80" s="81"/>
      <c r="Z80" s="81"/>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row>
    <row r="81" spans="1:54">
      <c r="C81" s="63"/>
      <c r="D81" s="63"/>
      <c r="E81" s="83"/>
      <c r="F81" s="83"/>
      <c r="G81" s="83"/>
      <c r="H81" s="83"/>
      <c r="I81" s="83"/>
      <c r="J81" s="83"/>
      <c r="K81" s="146"/>
      <c r="L81" s="82"/>
      <c r="M81" s="63"/>
      <c r="N81" s="63"/>
      <c r="O81" s="63"/>
      <c r="P81" s="63"/>
      <c r="Q81" s="63"/>
      <c r="R81" s="80"/>
      <c r="S81" s="63"/>
      <c r="T81" s="80"/>
      <c r="U81" s="63"/>
      <c r="V81" s="80"/>
      <c r="W81" s="80"/>
      <c r="X81" s="81"/>
      <c r="Y81" s="81"/>
      <c r="Z81" s="81"/>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row>
    <row r="82" spans="1:54">
      <c r="C82" s="63"/>
      <c r="D82" s="63"/>
      <c r="E82" s="83"/>
      <c r="F82" s="83"/>
      <c r="G82" s="83"/>
      <c r="H82" s="83"/>
      <c r="I82" s="83"/>
      <c r="J82" s="83"/>
      <c r="K82" s="146"/>
      <c r="L82" s="82"/>
      <c r="M82" s="63"/>
      <c r="N82" s="63"/>
      <c r="O82" s="63"/>
      <c r="P82" s="63"/>
      <c r="Q82" s="63"/>
      <c r="R82" s="80"/>
      <c r="S82" s="63"/>
      <c r="T82" s="80"/>
      <c r="U82" s="63"/>
      <c r="V82" s="80"/>
      <c r="W82" s="80"/>
      <c r="X82" s="81"/>
      <c r="Y82" s="81"/>
      <c r="Z82" s="81"/>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row>
    <row r="83" spans="1:54">
      <c r="C83" s="63"/>
      <c r="D83" s="63"/>
      <c r="E83" s="83"/>
      <c r="F83" s="83"/>
      <c r="G83" s="83"/>
      <c r="H83" s="83"/>
      <c r="I83" s="83"/>
      <c r="J83" s="83"/>
      <c r="K83" s="146"/>
      <c r="L83" s="82"/>
      <c r="M83" s="63"/>
      <c r="N83" s="63"/>
      <c r="O83" s="63"/>
      <c r="P83" s="63"/>
      <c r="Q83" s="63"/>
      <c r="R83" s="80"/>
      <c r="S83" s="63"/>
      <c r="T83" s="80"/>
      <c r="U83" s="63"/>
      <c r="V83" s="80"/>
      <c r="W83" s="80"/>
      <c r="X83" s="81"/>
      <c r="Y83" s="81"/>
      <c r="Z83" s="81"/>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row>
    <row r="84" spans="1:54">
      <c r="C84" s="63"/>
      <c r="D84" s="63"/>
      <c r="E84" s="83"/>
      <c r="F84" s="83"/>
      <c r="G84" s="83"/>
      <c r="H84" s="83"/>
      <c r="I84" s="83"/>
      <c r="J84" s="83"/>
      <c r="K84" s="146"/>
      <c r="L84" s="82"/>
      <c r="M84" s="63"/>
      <c r="N84" s="63"/>
      <c r="O84" s="63"/>
      <c r="P84" s="63"/>
      <c r="Q84" s="63"/>
      <c r="R84" s="80"/>
      <c r="S84" s="63"/>
      <c r="T84" s="80"/>
      <c r="U84" s="63"/>
      <c r="V84" s="80"/>
      <c r="W84" s="80"/>
      <c r="X84" s="81"/>
      <c r="Y84" s="81"/>
      <c r="Z84" s="81"/>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row>
    <row r="85" spans="1:54">
      <c r="C85" s="63"/>
      <c r="D85" s="63"/>
      <c r="E85" s="83"/>
      <c r="F85" s="83"/>
      <c r="G85" s="83"/>
      <c r="H85" s="83"/>
      <c r="I85" s="83"/>
      <c r="J85" s="83"/>
      <c r="K85" s="146"/>
      <c r="L85" s="82"/>
      <c r="M85" s="63"/>
      <c r="N85" s="63"/>
      <c r="O85" s="63"/>
      <c r="P85" s="63"/>
      <c r="Q85" s="63"/>
      <c r="R85" s="80"/>
      <c r="S85" s="63"/>
      <c r="T85" s="80"/>
      <c r="U85" s="63"/>
      <c r="V85" s="80"/>
      <c r="W85" s="80"/>
      <c r="X85" s="81"/>
      <c r="Y85" s="81"/>
      <c r="Z85" s="81"/>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row>
    <row r="86" spans="1:54">
      <c r="C86" s="63"/>
      <c r="D86" s="63"/>
      <c r="E86" s="83"/>
      <c r="F86" s="83"/>
      <c r="G86" s="83"/>
      <c r="H86" s="83"/>
      <c r="I86" s="83"/>
      <c r="J86" s="83"/>
      <c r="K86" s="146"/>
      <c r="L86" s="82"/>
      <c r="M86" s="63"/>
      <c r="N86" s="63"/>
      <c r="O86" s="63"/>
      <c r="P86" s="63"/>
      <c r="Q86" s="63"/>
      <c r="R86" s="80"/>
      <c r="S86" s="63"/>
      <c r="T86" s="80"/>
      <c r="U86" s="63"/>
      <c r="V86" s="80"/>
      <c r="W86" s="80"/>
      <c r="X86" s="81"/>
      <c r="Y86" s="81"/>
      <c r="Z86" s="81"/>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row>
    <row r="87" spans="1:54">
      <c r="C87" s="63"/>
      <c r="D87" s="63"/>
      <c r="E87" s="83"/>
      <c r="F87" s="83"/>
      <c r="G87" s="83"/>
      <c r="H87" s="83"/>
      <c r="I87" s="83"/>
      <c r="J87" s="83"/>
      <c r="K87" s="146"/>
      <c r="L87" s="82"/>
      <c r="M87" s="63"/>
      <c r="N87" s="63"/>
      <c r="O87" s="63"/>
      <c r="P87" s="63"/>
      <c r="Q87" s="63"/>
      <c r="R87" s="80"/>
      <c r="S87" s="63"/>
      <c r="T87" s="80"/>
      <c r="U87" s="63"/>
      <c r="V87" s="80"/>
      <c r="W87" s="80"/>
      <c r="X87" s="81"/>
      <c r="Y87" s="81"/>
      <c r="Z87" s="81"/>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row>
    <row r="88" spans="1:54">
      <c r="C88" s="63"/>
      <c r="D88" s="63"/>
      <c r="E88" s="83"/>
      <c r="F88" s="83"/>
      <c r="G88" s="83"/>
      <c r="H88" s="83"/>
      <c r="I88" s="83"/>
      <c r="J88" s="83"/>
      <c r="K88" s="146"/>
      <c r="L88" s="82"/>
      <c r="M88" s="63"/>
      <c r="N88" s="63"/>
      <c r="O88" s="63"/>
      <c r="P88" s="63"/>
      <c r="Q88" s="63"/>
      <c r="R88" s="80"/>
      <c r="S88" s="63"/>
      <c r="T88" s="80"/>
      <c r="U88" s="63"/>
      <c r="V88" s="80"/>
      <c r="W88" s="80"/>
      <c r="X88" s="81"/>
      <c r="Y88" s="81"/>
      <c r="Z88" s="81"/>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row>
    <row r="89" spans="1:54">
      <c r="C89" s="63"/>
      <c r="D89" s="63"/>
      <c r="E89" s="83"/>
      <c r="F89" s="83"/>
      <c r="G89" s="83"/>
      <c r="H89" s="83"/>
      <c r="I89" s="83"/>
      <c r="J89" s="83"/>
      <c r="K89" s="146"/>
      <c r="L89" s="82"/>
      <c r="M89" s="63"/>
      <c r="N89" s="63"/>
      <c r="O89" s="63"/>
      <c r="P89" s="63"/>
      <c r="Q89" s="63"/>
      <c r="R89" s="80"/>
      <c r="S89" s="63"/>
      <c r="T89" s="80"/>
      <c r="U89" s="63"/>
      <c r="V89" s="80"/>
      <c r="W89" s="80"/>
      <c r="X89" s="81"/>
      <c r="Y89" s="81"/>
      <c r="Z89" s="81"/>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row>
    <row r="90" spans="1:54">
      <c r="C90" s="63"/>
      <c r="D90" s="63"/>
      <c r="E90" s="83"/>
      <c r="F90" s="83"/>
      <c r="G90" s="83"/>
      <c r="H90" s="83"/>
      <c r="I90" s="83"/>
      <c r="J90" s="83"/>
      <c r="K90" s="146"/>
      <c r="L90" s="82"/>
      <c r="M90" s="63"/>
      <c r="N90" s="63"/>
      <c r="O90" s="63"/>
      <c r="P90" s="63"/>
      <c r="Q90" s="63"/>
      <c r="R90" s="80"/>
      <c r="S90" s="63"/>
      <c r="T90" s="80"/>
      <c r="U90" s="63"/>
      <c r="V90" s="80"/>
      <c r="W90" s="80"/>
      <c r="X90" s="81"/>
      <c r="Y90" s="81"/>
      <c r="Z90" s="81"/>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row>
    <row r="91" spans="1:54">
      <c r="C91" s="63"/>
      <c r="D91" s="63"/>
      <c r="E91" s="83"/>
      <c r="F91" s="83"/>
      <c r="G91" s="83"/>
      <c r="H91" s="83"/>
      <c r="I91" s="83"/>
      <c r="J91" s="83"/>
      <c r="K91" s="146"/>
      <c r="L91" s="82"/>
      <c r="M91" s="63"/>
      <c r="N91" s="63"/>
      <c r="O91" s="63"/>
      <c r="P91" s="63"/>
      <c r="Q91" s="63"/>
      <c r="R91" s="80"/>
      <c r="S91" s="63"/>
      <c r="T91" s="80"/>
      <c r="U91" s="63"/>
      <c r="V91" s="80"/>
      <c r="W91" s="80"/>
      <c r="X91" s="81"/>
      <c r="Y91" s="81"/>
      <c r="Z91" s="81"/>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row>
    <row r="92" spans="1:54">
      <c r="C92" s="63"/>
      <c r="D92" s="63"/>
      <c r="E92" s="83"/>
      <c r="F92" s="83"/>
      <c r="G92" s="83"/>
      <c r="H92" s="83"/>
      <c r="I92" s="83"/>
      <c r="J92" s="83"/>
      <c r="K92" s="146"/>
      <c r="L92" s="82"/>
      <c r="M92" s="63"/>
      <c r="N92" s="63"/>
      <c r="O92" s="63"/>
      <c r="P92" s="63"/>
      <c r="Q92" s="63"/>
      <c r="R92" s="80"/>
      <c r="S92" s="63"/>
      <c r="T92" s="80"/>
      <c r="U92" s="63"/>
      <c r="V92" s="80"/>
      <c r="W92" s="80"/>
      <c r="X92" s="81"/>
      <c r="Y92" s="81"/>
      <c r="Z92" s="81"/>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row>
    <row r="93" spans="1:54">
      <c r="C93" s="63"/>
      <c r="D93" s="63"/>
      <c r="E93" s="83"/>
      <c r="F93" s="83"/>
      <c r="G93" s="83"/>
      <c r="H93" s="83"/>
      <c r="I93" s="83"/>
      <c r="J93" s="83"/>
      <c r="K93" s="146"/>
      <c r="L93" s="82"/>
      <c r="M93" s="63"/>
      <c r="N93" s="63"/>
      <c r="O93" s="63"/>
      <c r="P93" s="63"/>
      <c r="Q93" s="63"/>
      <c r="R93" s="80"/>
      <c r="S93" s="63"/>
      <c r="T93" s="80"/>
      <c r="U93" s="63"/>
      <c r="V93" s="80"/>
      <c r="W93" s="80"/>
      <c r="X93" s="81"/>
      <c r="Y93" s="81"/>
      <c r="Z93" s="81"/>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row>
    <row r="94" spans="1:54">
      <c r="C94" s="63"/>
      <c r="D94" s="63"/>
      <c r="E94" s="83"/>
      <c r="F94" s="83"/>
      <c r="G94" s="83"/>
      <c r="H94" s="83"/>
      <c r="I94" s="83"/>
      <c r="J94" s="83"/>
      <c r="K94" s="146"/>
      <c r="L94" s="82"/>
      <c r="M94" s="63"/>
      <c r="N94" s="63"/>
      <c r="O94" s="63"/>
      <c r="P94" s="63"/>
      <c r="Q94" s="63"/>
      <c r="R94" s="80"/>
      <c r="S94" s="63"/>
      <c r="T94" s="80"/>
      <c r="U94" s="63"/>
      <c r="V94" s="80"/>
      <c r="W94" s="80"/>
      <c r="X94" s="81"/>
      <c r="Y94" s="81"/>
      <c r="Z94" s="81"/>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row>
    <row r="95" spans="1:54">
      <c r="C95" s="63"/>
      <c r="D95" s="63"/>
      <c r="E95" s="83"/>
      <c r="F95" s="83"/>
      <c r="G95" s="83"/>
      <c r="H95" s="83"/>
      <c r="I95" s="83"/>
      <c r="J95" s="83"/>
      <c r="K95" s="146"/>
      <c r="L95" s="82"/>
      <c r="M95" s="63"/>
      <c r="N95" s="63"/>
      <c r="O95" s="63"/>
      <c r="P95" s="63"/>
      <c r="Q95" s="63"/>
      <c r="R95" s="80"/>
      <c r="S95" s="63"/>
      <c r="T95" s="80"/>
      <c r="U95" s="63"/>
      <c r="V95" s="80"/>
      <c r="W95" s="80"/>
      <c r="X95" s="81"/>
      <c r="Y95" s="81"/>
      <c r="Z95" s="81"/>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row>
    <row r="96" spans="1:54">
      <c r="A96" s="47"/>
      <c r="C96" s="63"/>
      <c r="D96" s="63"/>
      <c r="E96" s="83"/>
      <c r="F96" s="83"/>
      <c r="G96" s="83"/>
      <c r="H96" s="83"/>
      <c r="I96" s="83"/>
      <c r="J96" s="83"/>
      <c r="K96" s="146"/>
      <c r="L96" s="82"/>
      <c r="M96" s="63"/>
      <c r="N96" s="63"/>
      <c r="O96" s="63"/>
      <c r="P96" s="63"/>
      <c r="Q96" s="63"/>
      <c r="R96" s="80"/>
      <c r="S96" s="63"/>
      <c r="T96" s="80"/>
      <c r="U96" s="63"/>
      <c r="V96" s="80"/>
      <c r="W96" s="80"/>
      <c r="X96" s="81"/>
      <c r="Y96" s="81"/>
      <c r="Z96" s="81"/>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row>
    <row r="97" spans="1:54">
      <c r="A97" s="47"/>
      <c r="C97" s="63"/>
      <c r="D97" s="63"/>
      <c r="E97" s="83"/>
      <c r="F97" s="83"/>
      <c r="G97" s="83"/>
      <c r="H97" s="83"/>
      <c r="I97" s="83"/>
      <c r="J97" s="83"/>
      <c r="K97" s="146"/>
      <c r="L97" s="82"/>
      <c r="M97" s="63"/>
      <c r="N97" s="63"/>
      <c r="O97" s="63"/>
      <c r="P97" s="63"/>
      <c r="Q97" s="63"/>
      <c r="R97" s="80"/>
      <c r="S97" s="63"/>
      <c r="T97" s="80"/>
      <c r="U97" s="63"/>
      <c r="V97" s="80"/>
      <c r="W97" s="80"/>
      <c r="X97" s="81"/>
      <c r="Y97" s="81"/>
      <c r="Z97" s="81"/>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row>
    <row r="98" spans="1:54">
      <c r="A98" s="47"/>
      <c r="C98" s="63"/>
      <c r="D98" s="63"/>
      <c r="E98" s="83"/>
      <c r="F98" s="83"/>
      <c r="G98" s="83"/>
      <c r="H98" s="83"/>
      <c r="I98" s="83"/>
      <c r="J98" s="83"/>
      <c r="K98" s="146"/>
      <c r="L98" s="82"/>
      <c r="M98" s="63"/>
      <c r="N98" s="63"/>
      <c r="O98" s="63"/>
      <c r="P98" s="63"/>
      <c r="Q98" s="63"/>
      <c r="R98" s="80"/>
      <c r="S98" s="63"/>
      <c r="T98" s="80"/>
      <c r="U98" s="63"/>
      <c r="V98" s="80"/>
      <c r="W98" s="80"/>
      <c r="X98" s="81"/>
      <c r="Y98" s="81"/>
      <c r="Z98" s="81"/>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row>
    <row r="99" spans="1:54">
      <c r="A99" s="47"/>
      <c r="C99" s="63"/>
      <c r="D99" s="63"/>
      <c r="E99" s="83"/>
      <c r="F99" s="83"/>
      <c r="G99" s="83"/>
      <c r="H99" s="83"/>
      <c r="I99" s="83"/>
      <c r="J99" s="83"/>
      <c r="K99" s="146"/>
      <c r="L99" s="82"/>
      <c r="M99" s="63"/>
      <c r="N99" s="63"/>
      <c r="O99" s="63"/>
      <c r="P99" s="63"/>
      <c r="Q99" s="63"/>
      <c r="R99" s="80"/>
      <c r="S99" s="63"/>
      <c r="T99" s="80"/>
      <c r="U99" s="63"/>
      <c r="V99" s="80"/>
      <c r="W99" s="80"/>
      <c r="X99" s="81"/>
      <c r="Y99" s="81"/>
      <c r="Z99" s="81"/>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row>
    <row r="100" spans="1:54">
      <c r="A100" s="47"/>
      <c r="C100" s="63"/>
      <c r="D100" s="63"/>
      <c r="E100" s="83"/>
      <c r="F100" s="83"/>
      <c r="G100" s="83"/>
      <c r="H100" s="83"/>
      <c r="I100" s="83"/>
      <c r="J100" s="83"/>
      <c r="K100" s="146"/>
      <c r="L100" s="82"/>
      <c r="M100" s="63"/>
      <c r="N100" s="63"/>
      <c r="O100" s="63"/>
      <c r="P100" s="63"/>
      <c r="Q100" s="63"/>
      <c r="R100" s="80"/>
      <c r="S100" s="63"/>
      <c r="T100" s="80"/>
      <c r="U100" s="63"/>
      <c r="V100" s="80"/>
      <c r="W100" s="80"/>
      <c r="X100" s="81"/>
      <c r="Y100" s="81"/>
      <c r="Z100" s="81"/>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row>
    <row r="101" spans="1:54">
      <c r="A101" s="47"/>
      <c r="C101" s="63"/>
      <c r="D101" s="63"/>
      <c r="E101" s="83"/>
      <c r="F101" s="83"/>
      <c r="G101" s="83"/>
      <c r="H101" s="83"/>
      <c r="I101" s="83"/>
      <c r="J101" s="83"/>
      <c r="K101" s="146"/>
      <c r="L101" s="82"/>
      <c r="M101" s="63"/>
      <c r="N101" s="63"/>
      <c r="O101" s="63"/>
      <c r="P101" s="63"/>
      <c r="Q101" s="63"/>
      <c r="R101" s="80"/>
      <c r="S101" s="63"/>
      <c r="T101" s="80"/>
      <c r="U101" s="63"/>
      <c r="V101" s="80"/>
      <c r="W101" s="80"/>
      <c r="X101" s="81"/>
      <c r="Y101" s="81"/>
      <c r="Z101" s="81"/>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94"/>
    </row>
    <row r="102" spans="1:54">
      <c r="A102" s="47"/>
      <c r="C102" s="47"/>
      <c r="D102" s="47"/>
      <c r="E102" s="83"/>
      <c r="F102" s="83"/>
      <c r="G102" s="83"/>
      <c r="H102" s="83"/>
      <c r="I102" s="83"/>
      <c r="J102" s="83"/>
      <c r="K102" s="147"/>
      <c r="L102" s="93"/>
      <c r="M102" s="47"/>
      <c r="O102" s="47"/>
      <c r="P102" s="47"/>
      <c r="R102" s="48"/>
      <c r="T102" s="48"/>
      <c r="V102" s="48"/>
      <c r="W102" s="48"/>
      <c r="X102" s="85"/>
      <c r="Y102" s="85"/>
      <c r="Z102" s="85"/>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95"/>
    </row>
    <row r="103" spans="1:54">
      <c r="A103" s="47"/>
      <c r="C103" s="47"/>
      <c r="D103" s="47"/>
      <c r="E103" s="83"/>
      <c r="F103" s="83"/>
      <c r="G103" s="83"/>
      <c r="H103" s="83"/>
      <c r="I103" s="83"/>
      <c r="J103" s="83"/>
      <c r="K103" s="147"/>
      <c r="L103" s="93"/>
      <c r="M103" s="47"/>
      <c r="O103" s="47"/>
      <c r="P103" s="47"/>
      <c r="R103" s="48"/>
      <c r="T103" s="48"/>
      <c r="V103" s="48"/>
      <c r="W103" s="48"/>
      <c r="X103" s="85"/>
      <c r="Y103" s="85"/>
      <c r="Z103" s="85"/>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95"/>
    </row>
    <row r="104" spans="1:54">
      <c r="A104" s="47"/>
      <c r="C104" s="47"/>
      <c r="D104" s="47"/>
      <c r="E104" s="83"/>
      <c r="F104" s="83"/>
      <c r="G104" s="83"/>
      <c r="H104" s="83"/>
      <c r="I104" s="83"/>
      <c r="J104" s="83"/>
      <c r="K104" s="147"/>
      <c r="L104" s="93"/>
      <c r="M104" s="47"/>
      <c r="O104" s="47"/>
      <c r="P104" s="47"/>
      <c r="R104" s="48"/>
      <c r="T104" s="48"/>
      <c r="V104" s="48"/>
      <c r="W104" s="48"/>
      <c r="X104" s="85"/>
      <c r="Y104" s="85"/>
      <c r="Z104" s="85"/>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95"/>
    </row>
    <row r="105" spans="1:54">
      <c r="A105" s="47"/>
      <c r="C105" s="47"/>
      <c r="D105" s="47"/>
      <c r="E105" s="83"/>
      <c r="F105" s="83"/>
      <c r="G105" s="83"/>
      <c r="H105" s="83"/>
      <c r="I105" s="83"/>
      <c r="J105" s="83"/>
      <c r="K105" s="147"/>
      <c r="L105" s="93"/>
      <c r="M105" s="47"/>
      <c r="O105" s="47"/>
      <c r="P105" s="47"/>
      <c r="R105" s="48"/>
      <c r="T105" s="48"/>
      <c r="V105" s="48"/>
      <c r="W105" s="48"/>
      <c r="X105" s="85"/>
      <c r="Y105" s="85"/>
      <c r="Z105" s="85"/>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95"/>
    </row>
    <row r="106" spans="1:54">
      <c r="A106" s="47"/>
      <c r="C106" s="47"/>
      <c r="D106" s="47"/>
      <c r="E106" s="83"/>
      <c r="F106" s="83"/>
      <c r="G106" s="83"/>
      <c r="H106" s="83"/>
      <c r="I106" s="83"/>
      <c r="J106" s="83"/>
      <c r="K106" s="147"/>
      <c r="L106" s="93"/>
      <c r="M106" s="47"/>
      <c r="O106" s="47"/>
      <c r="P106" s="47"/>
      <c r="R106" s="48"/>
      <c r="T106" s="48"/>
      <c r="V106" s="48"/>
      <c r="W106" s="48"/>
      <c r="X106" s="85"/>
      <c r="Y106" s="85"/>
      <c r="Z106" s="85"/>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95"/>
    </row>
    <row r="107" spans="1:54">
      <c r="E107" s="3"/>
      <c r="F107" s="3"/>
      <c r="G107" s="3"/>
      <c r="H107" s="3"/>
      <c r="I107" s="3"/>
      <c r="J107" s="3"/>
      <c r="K107" s="148"/>
      <c r="L107" s="7"/>
      <c r="BB107" s="95"/>
    </row>
    <row r="108" spans="1:54">
      <c r="E108" s="3"/>
      <c r="F108" s="3"/>
      <c r="G108" s="3"/>
      <c r="H108" s="3"/>
      <c r="I108" s="3"/>
      <c r="J108" s="3"/>
      <c r="K108" s="148"/>
      <c r="L108" s="7"/>
    </row>
    <row r="109" spans="1:54">
      <c r="E109" s="3"/>
      <c r="F109" s="3"/>
      <c r="G109" s="3"/>
      <c r="H109" s="3"/>
      <c r="I109" s="3"/>
      <c r="J109" s="3"/>
      <c r="K109" s="148"/>
      <c r="L109" s="7"/>
    </row>
    <row r="110" spans="1:54">
      <c r="E110" s="3"/>
      <c r="F110" s="3"/>
      <c r="G110" s="3"/>
      <c r="H110" s="3"/>
      <c r="I110" s="3"/>
      <c r="J110" s="3"/>
      <c r="K110" s="148"/>
      <c r="L110" s="7"/>
    </row>
    <row r="111" spans="1:54">
      <c r="E111" s="8"/>
      <c r="F111" s="8"/>
      <c r="G111" s="8"/>
      <c r="H111" s="8"/>
      <c r="I111" s="8"/>
      <c r="J111" s="8"/>
    </row>
    <row r="112" spans="1:54">
      <c r="E112" s="8"/>
      <c r="F112" s="8"/>
      <c r="G112" s="8"/>
      <c r="H112" s="8"/>
      <c r="I112" s="8"/>
      <c r="J112" s="8"/>
    </row>
    <row r="113" spans="5:10">
      <c r="E113" s="8"/>
      <c r="F113" s="8"/>
      <c r="G113" s="8"/>
      <c r="H113" s="8"/>
      <c r="I113" s="8"/>
      <c r="J113" s="8"/>
    </row>
  </sheetData>
  <sheetProtection password="AABD" sheet="1" objects="1" scenarios="1"/>
  <mergeCells count="61">
    <mergeCell ref="C61:D61"/>
    <mergeCell ref="C62:D62"/>
    <mergeCell ref="G70:I70"/>
    <mergeCell ref="C63:D63"/>
    <mergeCell ref="C70:D70"/>
    <mergeCell ref="C68:D68"/>
    <mergeCell ref="C69:D69"/>
    <mergeCell ref="C65:D65"/>
    <mergeCell ref="C64:D64"/>
    <mergeCell ref="C66:D66"/>
    <mergeCell ref="C67:D67"/>
    <mergeCell ref="G64:I64"/>
    <mergeCell ref="G69:I69"/>
    <mergeCell ref="G66:I66"/>
    <mergeCell ref="G67:I67"/>
    <mergeCell ref="G68:I68"/>
    <mergeCell ref="C19:D19"/>
    <mergeCell ref="C20:D20"/>
    <mergeCell ref="C21:D21"/>
    <mergeCell ref="C60:D60"/>
    <mergeCell ref="C57:D57"/>
    <mergeCell ref="C46:D46"/>
    <mergeCell ref="C47:D47"/>
    <mergeCell ref="C48:D48"/>
    <mergeCell ref="C42:D42"/>
    <mergeCell ref="C26:D27"/>
    <mergeCell ref="C59:D59"/>
    <mergeCell ref="C55:D55"/>
    <mergeCell ref="C58:D58"/>
    <mergeCell ref="AA7:AB7"/>
    <mergeCell ref="O45:V45"/>
    <mergeCell ref="C13:D13"/>
    <mergeCell ref="C14:D14"/>
    <mergeCell ref="C15:D15"/>
    <mergeCell ref="C16:D16"/>
    <mergeCell ref="C18:D18"/>
    <mergeCell ref="M43:M44"/>
    <mergeCell ref="O43:V44"/>
    <mergeCell ref="C25:D25"/>
    <mergeCell ref="C8:D8"/>
    <mergeCell ref="C9:D9"/>
    <mergeCell ref="C29:D29"/>
    <mergeCell ref="C23:D23"/>
    <mergeCell ref="G26:G27"/>
    <mergeCell ref="I26:I27"/>
    <mergeCell ref="O4:O5"/>
    <mergeCell ref="M39:M40"/>
    <mergeCell ref="O39:V40"/>
    <mergeCell ref="O42:V42"/>
    <mergeCell ref="C2:I2"/>
    <mergeCell ref="C38:D38"/>
    <mergeCell ref="C39:D39"/>
    <mergeCell ref="C40:D40"/>
    <mergeCell ref="C41:D41"/>
    <mergeCell ref="C30:D30"/>
    <mergeCell ref="C31:D31"/>
    <mergeCell ref="C32:D32"/>
    <mergeCell ref="C36:D36"/>
    <mergeCell ref="C37:D37"/>
    <mergeCell ref="C17:D17"/>
    <mergeCell ref="C24:D24"/>
  </mergeCells>
  <dataValidations xWindow="260" yWindow="736" count="9">
    <dataValidation type="list" allowBlank="1" showInputMessage="1" showErrorMessage="1" sqref="V26:V32 I36:I38 I30:I32 I13:I17 I24:I26 I7:I9 R26:R32 R34:R35 V34:V35 R8:R24 I60:I63 I40:I42 I46:I48 V8:V24">
      <formula1>"Y, N"</formula1>
    </dataValidation>
    <dataValidation type="list" allowBlank="1" showInputMessage="1" showErrorMessage="1" sqref="N42:V42">
      <formula1>"Industrial, All others"</formula1>
    </dataValidation>
    <dataValidation allowBlank="1" showInputMessage="1" showErrorMessage="1" promptTitle="PAS 2050:2008 " prompt="Specification for the assessment of the life cycle greenhouse gas emissions of goods and services, BSi" sqref="C40:D40"/>
    <dataValidation allowBlank="1" showInputMessage="1" showErrorMessage="1" promptTitle="ISO 21930:2007" prompt="Sustainability in building construction- Environmental declaration of building products, BSi" sqref="C41:D41"/>
    <dataValidation allowBlank="1" showInputMessage="1" showErrorMessage="1" promptTitle="ISO 14040 &amp; ISO 14044:2006" prompt="Environmental management - Life cycle assessment - Principles and framework &amp; Environmental management - Life cycle assessment - Requirements and guidelines, BSi" sqref="C37:D38"/>
    <dataValidation allowBlank="1" showInputMessage="1" showErrorMessage="1" promptTitle="EN 15978:2011" prompt="Sustainability of construction works - assessment of environmental performance of buildings - calculation method, BSi" sqref="C26"/>
    <dataValidation allowBlank="1" showInputMessage="1" showErrorMessage="1" promptTitle="EN 15804:2012" prompt="Sustainability of construction works - Environmental product declarations - core rules for the product category of construction products, BSi" sqref="C42:D42"/>
    <dataValidation allowBlank="1" showInputMessage="1" showErrorMessage="1" promptTitle="CEN/TR 15941:2010" prompt="Sustainability of construction works - Environmental product declarations - Methodology for selection and use of generic data, BSi" sqref="C31:D31"/>
    <dataValidation allowBlank="1" showErrorMessage="1" sqref="C48:D48"/>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D6864"/>
    <pageSetUpPr fitToPage="1"/>
  </sheetPr>
  <dimension ref="A1:BB116"/>
  <sheetViews>
    <sheetView showGridLines="0" tabSelected="1" topLeftCell="B1" zoomScale="70" zoomScaleNormal="70" workbookViewId="0">
      <selection activeCell="B1" sqref="B1"/>
    </sheetView>
  </sheetViews>
  <sheetFormatPr defaultColWidth="9.109375" defaultRowHeight="14.4"/>
  <cols>
    <col min="1" max="1" width="4.33203125" style="370" hidden="1" customWidth="1"/>
    <col min="2" max="2" width="4.33203125" style="371" customWidth="1"/>
    <col min="3" max="3" width="68.5546875" style="370" customWidth="1"/>
    <col min="4" max="4" width="7.109375" style="370" bestFit="1" customWidth="1"/>
    <col min="5" max="5" width="7.109375" style="370" hidden="1" customWidth="1"/>
    <col min="6" max="6" width="0.5546875" style="370" customWidth="1"/>
    <col min="7" max="7" width="6" style="370" customWidth="1"/>
    <col min="8" max="8" width="0.5546875" style="370" customWidth="1"/>
    <col min="9" max="9" width="7.44140625" style="370" customWidth="1"/>
    <col min="10" max="10" width="5.33203125" style="370" hidden="1" customWidth="1"/>
    <col min="11" max="11" width="6.6640625" style="500" bestFit="1" customWidth="1"/>
    <col min="12" max="12" width="4.6640625" style="370" hidden="1" customWidth="1"/>
    <col min="13" max="13" width="57.6640625" style="370" bestFit="1" customWidth="1"/>
    <col min="14" max="14" width="0.5546875" style="371" customWidth="1"/>
    <col min="15" max="15" width="5.6640625" style="370" customWidth="1"/>
    <col min="16" max="16" width="5.6640625" style="370" hidden="1" customWidth="1"/>
    <col min="17" max="17" width="0.5546875" style="371" customWidth="1"/>
    <col min="18" max="18" width="9" style="460" customWidth="1"/>
    <col min="19" max="19" width="0.5546875" style="371" customWidth="1"/>
    <col min="20" max="20" width="7.6640625" style="460" bestFit="1" customWidth="1"/>
    <col min="21" max="21" width="0.5546875" style="371" customWidth="1"/>
    <col min="22" max="22" width="7.109375" style="460" bestFit="1" customWidth="1"/>
    <col min="23" max="23" width="3.88671875" style="460" hidden="1" customWidth="1"/>
    <col min="24" max="25" width="9.109375" style="499" hidden="1" customWidth="1"/>
    <col min="26" max="26" width="9.88671875" style="499" hidden="1" customWidth="1"/>
    <col min="27" max="33" width="9.109375" style="370" hidden="1" customWidth="1"/>
    <col min="34" max="16384" width="9.109375" style="370"/>
  </cols>
  <sheetData>
    <row r="1" spans="1:53" ht="15" customHeight="1">
      <c r="C1" s="371"/>
      <c r="D1" s="371"/>
      <c r="E1" s="371"/>
      <c r="F1" s="371"/>
      <c r="G1" s="371"/>
      <c r="H1" s="371"/>
      <c r="I1" s="371"/>
      <c r="J1" s="371"/>
      <c r="K1" s="372"/>
      <c r="L1" s="371"/>
      <c r="M1" s="371"/>
      <c r="O1" s="371"/>
      <c r="P1" s="371"/>
      <c r="R1" s="373"/>
      <c r="T1" s="373"/>
      <c r="V1" s="373"/>
      <c r="W1" s="373"/>
      <c r="X1" s="374"/>
      <c r="Y1" s="374"/>
      <c r="Z1" s="374"/>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row>
    <row r="2" spans="1:53" ht="38.25" customHeight="1">
      <c r="C2" s="737" t="s">
        <v>69</v>
      </c>
      <c r="D2" s="737"/>
      <c r="E2" s="737"/>
      <c r="F2" s="737"/>
      <c r="G2" s="737"/>
      <c r="H2" s="737"/>
      <c r="I2" s="737"/>
      <c r="J2" s="371"/>
      <c r="K2" s="375"/>
      <c r="L2" s="644"/>
      <c r="M2" s="644"/>
      <c r="N2" s="644"/>
      <c r="O2" s="644"/>
      <c r="P2" s="644"/>
      <c r="Q2" s="644"/>
      <c r="R2" s="644"/>
      <c r="S2" s="644"/>
      <c r="T2" s="644"/>
      <c r="U2" s="644"/>
      <c r="V2" s="644"/>
      <c r="W2" s="373"/>
      <c r="X2" s="374"/>
      <c r="Y2" s="374"/>
      <c r="Z2" s="374"/>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row>
    <row r="3" spans="1:53" ht="3.75" customHeight="1" thickBot="1">
      <c r="C3" s="501"/>
      <c r="D3" s="501"/>
      <c r="E3" s="501"/>
      <c r="F3" s="501"/>
      <c r="G3" s="501"/>
      <c r="H3" s="501"/>
      <c r="I3" s="501"/>
      <c r="K3" s="502"/>
      <c r="L3" s="501"/>
      <c r="M3" s="501"/>
      <c r="N3" s="501"/>
      <c r="O3" s="501"/>
      <c r="P3" s="501"/>
      <c r="Q3" s="501"/>
      <c r="R3" s="501"/>
      <c r="S3" s="501"/>
      <c r="T3" s="501"/>
      <c r="U3" s="501"/>
      <c r="V3" s="501"/>
      <c r="W3" s="373"/>
      <c r="X3" s="374"/>
      <c r="Y3" s="374"/>
      <c r="Z3" s="374"/>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row>
    <row r="4" spans="1:53" ht="19.5" customHeight="1">
      <c r="C4" s="377" t="s">
        <v>121</v>
      </c>
      <c r="D4" s="503"/>
      <c r="E4" s="503"/>
      <c r="F4" s="503"/>
      <c r="G4" s="503"/>
      <c r="H4" s="503"/>
      <c r="I4" s="503"/>
      <c r="J4" s="504"/>
      <c r="K4" s="503"/>
      <c r="L4" s="503"/>
      <c r="M4" s="503"/>
      <c r="N4" s="503"/>
      <c r="O4" s="503"/>
      <c r="P4" s="503"/>
      <c r="Q4" s="503"/>
      <c r="R4" s="503"/>
      <c r="S4" s="503"/>
      <c r="T4" s="503"/>
      <c r="U4" s="503"/>
      <c r="V4" s="505"/>
      <c r="W4" s="373"/>
      <c r="X4" s="374"/>
      <c r="Y4" s="374"/>
      <c r="Z4" s="374"/>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row>
    <row r="5" spans="1:53" ht="147" customHeight="1" thickBot="1">
      <c r="C5" s="773" t="s">
        <v>161</v>
      </c>
      <c r="D5" s="774"/>
      <c r="E5" s="774"/>
      <c r="F5" s="774"/>
      <c r="G5" s="774"/>
      <c r="H5" s="774"/>
      <c r="I5" s="774"/>
      <c r="J5" s="774"/>
      <c r="K5" s="774"/>
      <c r="L5" s="774"/>
      <c r="M5" s="774"/>
      <c r="N5" s="774"/>
      <c r="O5" s="774"/>
      <c r="P5" s="774"/>
      <c r="Q5" s="774"/>
      <c r="R5" s="774"/>
      <c r="S5" s="774"/>
      <c r="T5" s="774"/>
      <c r="U5" s="774"/>
      <c r="V5" s="775"/>
      <c r="W5" s="373"/>
      <c r="X5" s="374"/>
      <c r="Y5" s="374"/>
      <c r="Z5" s="374"/>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row>
    <row r="6" spans="1:53" ht="6.75" customHeight="1">
      <c r="C6" s="371"/>
      <c r="D6" s="371"/>
      <c r="E6" s="371"/>
      <c r="F6" s="371"/>
      <c r="G6" s="371"/>
      <c r="H6" s="371"/>
      <c r="I6" s="371"/>
      <c r="J6" s="371"/>
      <c r="K6" s="372"/>
      <c r="L6" s="371"/>
      <c r="M6" s="371"/>
      <c r="O6" s="371"/>
      <c r="P6" s="371"/>
      <c r="R6" s="373"/>
      <c r="T6" s="373"/>
      <c r="V6" s="373"/>
      <c r="W6" s="373"/>
      <c r="X6" s="374"/>
      <c r="Y6" s="374"/>
      <c r="Z6" s="374"/>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row>
    <row r="7" spans="1:53" s="382" customFormat="1" ht="21">
      <c r="B7" s="371"/>
      <c r="C7" s="383" t="s">
        <v>71</v>
      </c>
      <c r="D7" s="371"/>
      <c r="E7" s="371"/>
      <c r="F7" s="371"/>
      <c r="G7" s="371"/>
      <c r="H7" s="371"/>
      <c r="I7" s="371"/>
      <c r="J7" s="371"/>
      <c r="K7" s="372"/>
      <c r="L7" s="371"/>
      <c r="M7" s="383" t="s">
        <v>70</v>
      </c>
      <c r="N7" s="384"/>
      <c r="O7" s="738" t="s">
        <v>49</v>
      </c>
      <c r="P7" s="384"/>
      <c r="Q7" s="384"/>
      <c r="R7" s="385"/>
      <c r="S7" s="384"/>
      <c r="T7" s="385"/>
      <c r="U7" s="384"/>
      <c r="V7" s="385"/>
      <c r="W7" s="386"/>
      <c r="X7" s="374"/>
      <c r="Y7" s="374"/>
      <c r="Z7" s="374"/>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row>
    <row r="8" spans="1:53" s="382" customFormat="1" ht="86.25" customHeight="1" thickBot="1">
      <c r="A8" s="378" t="s">
        <v>29</v>
      </c>
      <c r="B8" s="379"/>
      <c r="C8" s="387" t="s">
        <v>56</v>
      </c>
      <c r="D8" s="388" t="s">
        <v>39</v>
      </c>
      <c r="E8" s="389"/>
      <c r="F8" s="390"/>
      <c r="G8" s="391" t="s">
        <v>54</v>
      </c>
      <c r="H8" s="390"/>
      <c r="I8" s="392" t="s">
        <v>80</v>
      </c>
      <c r="J8" s="393" t="s">
        <v>55</v>
      </c>
      <c r="K8" s="360" t="s">
        <v>83</v>
      </c>
      <c r="L8" s="379" t="s">
        <v>29</v>
      </c>
      <c r="M8" s="394"/>
      <c r="N8" s="395"/>
      <c r="O8" s="739"/>
      <c r="P8" s="395" t="s">
        <v>57</v>
      </c>
      <c r="Q8" s="395"/>
      <c r="R8" s="396" t="s">
        <v>50</v>
      </c>
      <c r="S8" s="395"/>
      <c r="T8" s="391" t="s">
        <v>54</v>
      </c>
      <c r="U8" s="395"/>
      <c r="V8" s="392" t="s">
        <v>53</v>
      </c>
      <c r="W8" s="380"/>
      <c r="X8" s="381"/>
      <c r="Y8" s="381"/>
      <c r="Z8" s="38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row>
    <row r="9" spans="1:53" s="382" customFormat="1" ht="18">
      <c r="A9" s="398">
        <v>2</v>
      </c>
      <c r="B9" s="399"/>
      <c r="C9" s="400" t="s">
        <v>40</v>
      </c>
      <c r="D9" s="371"/>
      <c r="E9" s="371"/>
      <c r="F9" s="401"/>
      <c r="G9" s="402" t="s">
        <v>2</v>
      </c>
      <c r="H9" s="401"/>
      <c r="I9" s="401"/>
      <c r="J9" s="403"/>
      <c r="K9" s="361"/>
      <c r="L9" s="404">
        <v>1</v>
      </c>
      <c r="M9" s="405" t="s">
        <v>85</v>
      </c>
      <c r="N9" s="372"/>
      <c r="O9" s="372"/>
      <c r="P9" s="372"/>
      <c r="Q9" s="372"/>
      <c r="R9" s="386"/>
      <c r="S9" s="372"/>
      <c r="T9" s="386"/>
      <c r="U9" s="372"/>
      <c r="V9" s="406"/>
      <c r="W9" s="407"/>
      <c r="X9" s="408"/>
      <c r="Y9" s="408"/>
      <c r="Z9" s="409"/>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row>
    <row r="10" spans="1:53" s="382" customFormat="1" ht="18">
      <c r="B10" s="371"/>
      <c r="C10" s="410" t="s">
        <v>1</v>
      </c>
      <c r="D10" s="411" t="s">
        <v>21</v>
      </c>
      <c r="E10" s="412">
        <v>1</v>
      </c>
      <c r="F10" s="413"/>
      <c r="G10" s="346">
        <f t="shared" ref="G10:G12" si="0">E10*$A$9</f>
        <v>2</v>
      </c>
      <c r="H10" s="413"/>
      <c r="I10" s="414" t="s">
        <v>51</v>
      </c>
      <c r="J10" s="403">
        <f>IF(I10="Y",G10,0)</f>
        <v>2</v>
      </c>
      <c r="K10" s="362">
        <f>IF(I10="Y",1,0)</f>
        <v>1</v>
      </c>
      <c r="M10" s="400" t="s">
        <v>24</v>
      </c>
      <c r="N10" s="415"/>
      <c r="O10" s="415"/>
      <c r="P10" s="415"/>
      <c r="Q10" s="415"/>
      <c r="R10" s="386"/>
      <c r="S10" s="415"/>
      <c r="T10" s="402" t="s">
        <v>2</v>
      </c>
      <c r="U10" s="415"/>
      <c r="V10" s="406"/>
      <c r="W10" s="407"/>
      <c r="X10" s="374"/>
      <c r="Y10" s="374"/>
      <c r="Z10" s="374"/>
      <c r="AA10" s="740" t="s">
        <v>83</v>
      </c>
      <c r="AB10" s="740"/>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row>
    <row r="11" spans="1:53" s="382" customFormat="1" ht="15.6">
      <c r="B11" s="371"/>
      <c r="C11" s="719" t="s">
        <v>72</v>
      </c>
      <c r="D11" s="720"/>
      <c r="E11" s="403">
        <v>1</v>
      </c>
      <c r="F11" s="413"/>
      <c r="G11" s="346">
        <f t="shared" si="0"/>
        <v>2</v>
      </c>
      <c r="H11" s="413"/>
      <c r="I11" s="414" t="s">
        <v>51</v>
      </c>
      <c r="J11" s="403">
        <f>IF(I11="Y",G11,0)</f>
        <v>2</v>
      </c>
      <c r="K11" s="363"/>
      <c r="L11" s="416"/>
      <c r="M11" s="646" t="s">
        <v>23</v>
      </c>
      <c r="N11" s="418"/>
      <c r="O11" s="419" t="s">
        <v>21</v>
      </c>
      <c r="P11" s="420">
        <v>2</v>
      </c>
      <c r="Q11" s="418"/>
      <c r="R11" s="114" t="s">
        <v>51</v>
      </c>
      <c r="S11" s="418"/>
      <c r="T11" s="351">
        <f t="shared" ref="T11:T26" si="1">IF(R11="Y",P11*$L$9,"")</f>
        <v>2</v>
      </c>
      <c r="U11" s="418"/>
      <c r="V11" s="649" t="s">
        <v>51</v>
      </c>
      <c r="W11" s="422">
        <f t="shared" ref="W11:W26" si="2">IF(V11="Y", T11, 0)</f>
        <v>2</v>
      </c>
      <c r="X11" s="374">
        <f>IF(OR(R11="N",W11&gt;0),1,0)</f>
        <v>1</v>
      </c>
      <c r="Y11" s="374"/>
      <c r="Z11" s="374"/>
      <c r="AA11" s="423">
        <f>K10</f>
        <v>1</v>
      </c>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row>
    <row r="12" spans="1:53" s="382" customFormat="1" ht="15.6">
      <c r="B12" s="371"/>
      <c r="C12" s="725" t="s">
        <v>74</v>
      </c>
      <c r="D12" s="725"/>
      <c r="E12" s="403">
        <v>2</v>
      </c>
      <c r="F12" s="413"/>
      <c r="G12" s="346">
        <f t="shared" si="0"/>
        <v>4</v>
      </c>
      <c r="H12" s="413"/>
      <c r="I12" s="414" t="s">
        <v>51</v>
      </c>
      <c r="J12" s="403">
        <f>IF(I12="Y",G12,0)</f>
        <v>4</v>
      </c>
      <c r="K12" s="363"/>
      <c r="L12" s="416"/>
      <c r="M12" s="646" t="s">
        <v>9</v>
      </c>
      <c r="N12" s="413"/>
      <c r="O12" s="419" t="s">
        <v>21</v>
      </c>
      <c r="P12" s="420">
        <v>2</v>
      </c>
      <c r="Q12" s="413"/>
      <c r="R12" s="114" t="s">
        <v>51</v>
      </c>
      <c r="S12" s="413"/>
      <c r="T12" s="351">
        <f t="shared" si="1"/>
        <v>2</v>
      </c>
      <c r="U12" s="413"/>
      <c r="V12" s="649" t="s">
        <v>51</v>
      </c>
      <c r="W12" s="422">
        <f t="shared" si="2"/>
        <v>2</v>
      </c>
      <c r="X12" s="374">
        <f>IF(OR(R12="N",W12&gt;0),1,0)</f>
        <v>1</v>
      </c>
      <c r="Y12" s="374"/>
      <c r="Z12" s="424"/>
      <c r="AA12" s="425">
        <f>K16</f>
        <v>1</v>
      </c>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row>
    <row r="13" spans="1:53" s="382" customFormat="1" ht="15.6">
      <c r="B13" s="371"/>
      <c r="C13" s="371"/>
      <c r="D13" s="426" t="s">
        <v>58</v>
      </c>
      <c r="E13" s="397"/>
      <c r="F13" s="367"/>
      <c r="G13" s="352">
        <f>SUM(G10:G12)</f>
        <v>8</v>
      </c>
      <c r="H13" s="367"/>
      <c r="I13" s="353">
        <f>SUM(J10:J12)</f>
        <v>8</v>
      </c>
      <c r="J13" s="427"/>
      <c r="K13" s="363"/>
      <c r="L13" s="416"/>
      <c r="M13" s="646" t="s">
        <v>6</v>
      </c>
      <c r="N13" s="413"/>
      <c r="O13" s="428"/>
      <c r="P13" s="420">
        <v>2</v>
      </c>
      <c r="Q13" s="413"/>
      <c r="R13" s="114" t="s">
        <v>51</v>
      </c>
      <c r="S13" s="413"/>
      <c r="T13" s="351">
        <f t="shared" si="1"/>
        <v>2</v>
      </c>
      <c r="U13" s="413"/>
      <c r="V13" s="649" t="s">
        <v>51</v>
      </c>
      <c r="W13" s="422">
        <f t="shared" si="2"/>
        <v>2</v>
      </c>
      <c r="X13" s="374"/>
      <c r="Y13" s="374"/>
      <c r="Z13" s="424"/>
      <c r="AA13" s="425">
        <f>K27</f>
        <v>1</v>
      </c>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row>
    <row r="14" spans="1:53" s="382" customFormat="1" ht="15.6">
      <c r="B14" s="371"/>
      <c r="C14" s="429"/>
      <c r="D14" s="429"/>
      <c r="E14" s="429"/>
      <c r="F14" s="429"/>
      <c r="G14" s="429"/>
      <c r="H14" s="429"/>
      <c r="I14" s="429"/>
      <c r="J14" s="429"/>
      <c r="K14" s="363"/>
      <c r="L14" s="416"/>
      <c r="M14" s="646" t="s">
        <v>14</v>
      </c>
      <c r="N14" s="413"/>
      <c r="O14" s="419" t="s">
        <v>21</v>
      </c>
      <c r="P14" s="420">
        <v>2</v>
      </c>
      <c r="Q14" s="413"/>
      <c r="R14" s="114" t="s">
        <v>51</v>
      </c>
      <c r="S14" s="413"/>
      <c r="T14" s="351">
        <f t="shared" si="1"/>
        <v>2</v>
      </c>
      <c r="U14" s="413"/>
      <c r="V14" s="649" t="s">
        <v>51</v>
      </c>
      <c r="W14" s="422">
        <f t="shared" si="2"/>
        <v>2</v>
      </c>
      <c r="X14" s="374">
        <f>IF(OR(R14="N",W14&gt;0),1,0)</f>
        <v>1</v>
      </c>
      <c r="Y14" s="374"/>
      <c r="Z14" s="424"/>
      <c r="AA14" s="425">
        <f>SUM(K33:K35)</f>
        <v>2</v>
      </c>
      <c r="AB14" s="371"/>
      <c r="AC14" s="371"/>
      <c r="AD14" s="371"/>
      <c r="AE14" s="371"/>
      <c r="AF14" s="371"/>
      <c r="AG14" s="399" t="s">
        <v>84</v>
      </c>
      <c r="AH14" s="371"/>
      <c r="AI14" s="371"/>
      <c r="AJ14" s="371"/>
      <c r="AK14" s="371"/>
      <c r="AL14" s="371"/>
      <c r="AM14" s="371"/>
      <c r="AN14" s="371"/>
      <c r="AO14" s="371"/>
      <c r="AP14" s="371"/>
      <c r="AQ14" s="371"/>
      <c r="AR14" s="371"/>
      <c r="AS14" s="371"/>
      <c r="AT14" s="371"/>
      <c r="AU14" s="371"/>
      <c r="AV14" s="371"/>
      <c r="AW14" s="371"/>
      <c r="AX14" s="371"/>
      <c r="AY14" s="371"/>
      <c r="AZ14" s="371"/>
      <c r="BA14" s="371"/>
    </row>
    <row r="15" spans="1:53" s="382" customFormat="1" ht="18">
      <c r="A15" s="398">
        <v>2</v>
      </c>
      <c r="B15" s="399"/>
      <c r="C15" s="400" t="s">
        <v>75</v>
      </c>
      <c r="D15" s="430"/>
      <c r="E15" s="371"/>
      <c r="F15" s="431"/>
      <c r="G15" s="432" t="s">
        <v>3</v>
      </c>
      <c r="H15" s="431"/>
      <c r="I15" s="433"/>
      <c r="J15" s="403"/>
      <c r="K15" s="363"/>
      <c r="L15" s="416"/>
      <c r="M15" s="646" t="s">
        <v>22</v>
      </c>
      <c r="N15" s="413"/>
      <c r="O15" s="428"/>
      <c r="P15" s="420">
        <v>2</v>
      </c>
      <c r="Q15" s="413"/>
      <c r="R15" s="114" t="s">
        <v>51</v>
      </c>
      <c r="S15" s="413"/>
      <c r="T15" s="351">
        <f t="shared" si="1"/>
        <v>2</v>
      </c>
      <c r="U15" s="413"/>
      <c r="V15" s="649" t="s">
        <v>51</v>
      </c>
      <c r="W15" s="422">
        <f t="shared" si="2"/>
        <v>2</v>
      </c>
      <c r="X15" s="374"/>
      <c r="Y15" s="374"/>
      <c r="Z15" s="424"/>
      <c r="AA15" s="425">
        <f>SUM(K39:K45)</f>
        <v>3</v>
      </c>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row>
    <row r="16" spans="1:53" s="382" customFormat="1" ht="15.6">
      <c r="B16" s="371"/>
      <c r="C16" s="741" t="s">
        <v>4</v>
      </c>
      <c r="D16" s="741"/>
      <c r="E16" s="434">
        <v>1</v>
      </c>
      <c r="F16" s="349"/>
      <c r="G16" s="347">
        <f>E16*$A$15</f>
        <v>2</v>
      </c>
      <c r="H16" s="349"/>
      <c r="I16" s="414" t="s">
        <v>51</v>
      </c>
      <c r="J16" s="403">
        <f>IF(I16="Y",G16,0)</f>
        <v>2</v>
      </c>
      <c r="K16" s="362">
        <f>IF(OR(J16,J17,J18,J19,J20&gt;0),1,0)</f>
        <v>1</v>
      </c>
      <c r="M16" s="646" t="s">
        <v>37</v>
      </c>
      <c r="N16" s="413"/>
      <c r="O16" s="419" t="s">
        <v>21</v>
      </c>
      <c r="P16" s="420">
        <v>2</v>
      </c>
      <c r="Q16" s="413"/>
      <c r="R16" s="114" t="s">
        <v>51</v>
      </c>
      <c r="S16" s="413"/>
      <c r="T16" s="351">
        <f t="shared" si="1"/>
        <v>2</v>
      </c>
      <c r="U16" s="413"/>
      <c r="V16" s="649" t="s">
        <v>51</v>
      </c>
      <c r="W16" s="422">
        <f t="shared" si="2"/>
        <v>2</v>
      </c>
      <c r="X16" s="374">
        <f>IF(OR(R16="N",W16&gt;0),1,0)</f>
        <v>1</v>
      </c>
      <c r="Y16" s="374"/>
      <c r="Z16" s="424"/>
      <c r="AA16" s="425">
        <f>SUM(K49:K51)</f>
        <v>1</v>
      </c>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row>
    <row r="17" spans="1:53" s="382" customFormat="1" ht="15.6">
      <c r="B17" s="371"/>
      <c r="C17" s="741" t="s">
        <v>43</v>
      </c>
      <c r="D17" s="741"/>
      <c r="E17" s="434">
        <v>2</v>
      </c>
      <c r="F17" s="349"/>
      <c r="G17" s="347">
        <f>E17*$A$15</f>
        <v>4</v>
      </c>
      <c r="H17" s="349"/>
      <c r="I17" s="414" t="s">
        <v>51</v>
      </c>
      <c r="J17" s="403">
        <f>IF(I17="Y",G17,0)</f>
        <v>4</v>
      </c>
      <c r="K17" s="362"/>
      <c r="M17" s="646" t="s">
        <v>7</v>
      </c>
      <c r="N17" s="413"/>
      <c r="O17" s="428"/>
      <c r="P17" s="420">
        <v>1</v>
      </c>
      <c r="Q17" s="413"/>
      <c r="R17" s="114" t="s">
        <v>51</v>
      </c>
      <c r="S17" s="413"/>
      <c r="T17" s="351">
        <f t="shared" si="1"/>
        <v>1</v>
      </c>
      <c r="U17" s="413"/>
      <c r="V17" s="649" t="s">
        <v>51</v>
      </c>
      <c r="W17" s="422">
        <f t="shared" si="2"/>
        <v>1</v>
      </c>
      <c r="X17" s="374"/>
      <c r="Y17" s="374"/>
      <c r="Z17" s="374"/>
      <c r="AA17" s="425">
        <f>X11</f>
        <v>1</v>
      </c>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row>
    <row r="18" spans="1:53" s="382" customFormat="1" ht="15.6">
      <c r="B18" s="371"/>
      <c r="C18" s="736" t="s">
        <v>5</v>
      </c>
      <c r="D18" s="736"/>
      <c r="E18" s="435">
        <v>3</v>
      </c>
      <c r="F18" s="349"/>
      <c r="G18" s="347">
        <f>E18*$A$15</f>
        <v>6</v>
      </c>
      <c r="H18" s="349"/>
      <c r="I18" s="414" t="s">
        <v>51</v>
      </c>
      <c r="J18" s="403">
        <f>IF(I18="Y",G18,0)</f>
        <v>6</v>
      </c>
      <c r="K18" s="362"/>
      <c r="M18" s="646" t="s">
        <v>42</v>
      </c>
      <c r="N18" s="413"/>
      <c r="O18" s="428"/>
      <c r="P18" s="420">
        <v>1</v>
      </c>
      <c r="Q18" s="413"/>
      <c r="R18" s="114" t="s">
        <v>51</v>
      </c>
      <c r="S18" s="413"/>
      <c r="T18" s="351">
        <f t="shared" si="1"/>
        <v>1</v>
      </c>
      <c r="U18" s="413"/>
      <c r="V18" s="649" t="s">
        <v>51</v>
      </c>
      <c r="W18" s="422">
        <f t="shared" si="2"/>
        <v>1</v>
      </c>
      <c r="X18" s="374"/>
      <c r="Y18" s="374"/>
      <c r="Z18" s="374"/>
      <c r="AA18" s="425">
        <f>X12</f>
        <v>1</v>
      </c>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row>
    <row r="19" spans="1:53" s="382" customFormat="1" ht="15.6">
      <c r="A19" s="370"/>
      <c r="B19" s="371"/>
      <c r="C19" s="736" t="s">
        <v>96</v>
      </c>
      <c r="D19" s="736"/>
      <c r="E19" s="436">
        <v>4</v>
      </c>
      <c r="F19" s="370"/>
      <c r="G19" s="348">
        <f>E19*$A$15</f>
        <v>8</v>
      </c>
      <c r="H19" s="370"/>
      <c r="I19" s="421" t="s">
        <v>51</v>
      </c>
      <c r="J19" s="403">
        <f t="shared" ref="J19:J20" si="3">IF(I19="Y",G19,0)</f>
        <v>8</v>
      </c>
      <c r="K19" s="362"/>
      <c r="M19" s="646" t="s">
        <v>41</v>
      </c>
      <c r="N19" s="413"/>
      <c r="O19" s="428"/>
      <c r="P19" s="420">
        <v>1</v>
      </c>
      <c r="Q19" s="413"/>
      <c r="R19" s="114" t="s">
        <v>51</v>
      </c>
      <c r="S19" s="413"/>
      <c r="T19" s="351">
        <f t="shared" si="1"/>
        <v>1</v>
      </c>
      <c r="U19" s="413"/>
      <c r="V19" s="649" t="s">
        <v>51</v>
      </c>
      <c r="W19" s="422">
        <f t="shared" si="2"/>
        <v>1</v>
      </c>
      <c r="X19" s="374">
        <v>1</v>
      </c>
      <c r="Y19" s="374"/>
      <c r="Z19" s="374"/>
      <c r="AA19" s="425">
        <f>X14</f>
        <v>1</v>
      </c>
      <c r="AB19" s="371"/>
      <c r="AC19" s="371"/>
      <c r="AD19" s="371"/>
      <c r="AE19" s="371"/>
      <c r="AF19" s="371"/>
      <c r="AG19" s="371"/>
      <c r="AH19" s="371"/>
      <c r="AI19" s="371"/>
      <c r="AJ19" s="371"/>
      <c r="AK19" s="371"/>
      <c r="AL19" s="371"/>
      <c r="AM19" s="371"/>
      <c r="AN19" s="371"/>
      <c r="AO19" s="371"/>
      <c r="AP19" s="371"/>
      <c r="AQ19" s="371"/>
      <c r="AR19" s="371"/>
      <c r="AS19" s="371"/>
      <c r="AT19" s="371"/>
      <c r="AU19" s="371"/>
      <c r="AV19" s="371"/>
      <c r="AW19" s="371"/>
      <c r="AX19" s="371"/>
      <c r="AY19" s="371"/>
      <c r="AZ19" s="371"/>
      <c r="BA19" s="371"/>
    </row>
    <row r="20" spans="1:53" s="382" customFormat="1" ht="15.6">
      <c r="B20" s="371"/>
      <c r="C20" s="745" t="s">
        <v>73</v>
      </c>
      <c r="D20" s="745"/>
      <c r="E20" s="435">
        <v>6</v>
      </c>
      <c r="F20" s="349"/>
      <c r="G20" s="347">
        <f>E20*$A$15</f>
        <v>12</v>
      </c>
      <c r="H20" s="349"/>
      <c r="I20" s="421" t="s">
        <v>52</v>
      </c>
      <c r="J20" s="403">
        <f t="shared" si="3"/>
        <v>0</v>
      </c>
      <c r="K20" s="362"/>
      <c r="M20" s="646" t="s">
        <v>15</v>
      </c>
      <c r="N20" s="413"/>
      <c r="O20" s="428"/>
      <c r="P20" s="420">
        <v>1</v>
      </c>
      <c r="Q20" s="413"/>
      <c r="R20" s="114" t="s">
        <v>51</v>
      </c>
      <c r="S20" s="413"/>
      <c r="T20" s="351">
        <f t="shared" si="1"/>
        <v>1</v>
      </c>
      <c r="U20" s="413"/>
      <c r="V20" s="649" t="s">
        <v>51</v>
      </c>
      <c r="W20" s="422">
        <f t="shared" si="2"/>
        <v>1</v>
      </c>
      <c r="X20" s="374"/>
      <c r="Y20" s="374"/>
      <c r="Z20" s="374"/>
      <c r="AA20" s="425">
        <f>X16</f>
        <v>1</v>
      </c>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1"/>
      <c r="AX20" s="371"/>
      <c r="AY20" s="371"/>
      <c r="AZ20" s="371"/>
      <c r="BA20" s="371"/>
    </row>
    <row r="21" spans="1:53" s="382" customFormat="1" ht="15.6">
      <c r="B21" s="371"/>
      <c r="C21" s="732" t="s">
        <v>77</v>
      </c>
      <c r="D21" s="733"/>
      <c r="E21" s="370"/>
      <c r="F21" s="370"/>
      <c r="G21" s="437"/>
      <c r="H21" s="437"/>
      <c r="I21" s="438"/>
      <c r="J21" s="403"/>
      <c r="K21" s="362"/>
      <c r="M21" s="646" t="s">
        <v>10</v>
      </c>
      <c r="N21" s="413"/>
      <c r="O21" s="419" t="s">
        <v>21</v>
      </c>
      <c r="P21" s="420">
        <v>1</v>
      </c>
      <c r="Q21" s="413"/>
      <c r="R21" s="114" t="s">
        <v>51</v>
      </c>
      <c r="S21" s="413"/>
      <c r="T21" s="351">
        <f t="shared" si="1"/>
        <v>1</v>
      </c>
      <c r="U21" s="413"/>
      <c r="V21" s="649" t="s">
        <v>51</v>
      </c>
      <c r="W21" s="422">
        <f t="shared" si="2"/>
        <v>1</v>
      </c>
      <c r="X21" s="374">
        <f>IF(OR(R21="N",W21&gt;0),1,0)</f>
        <v>1</v>
      </c>
      <c r="Y21" s="374"/>
      <c r="Z21" s="374"/>
      <c r="AA21" s="425">
        <f>X19</f>
        <v>1</v>
      </c>
      <c r="AB21" s="371" t="s">
        <v>126</v>
      </c>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row>
    <row r="22" spans="1:53" s="382" customFormat="1" ht="15.6">
      <c r="B22" s="371"/>
      <c r="C22" s="732" t="s">
        <v>78</v>
      </c>
      <c r="D22" s="733"/>
      <c r="E22" s="371"/>
      <c r="F22" s="370"/>
      <c r="G22" s="437"/>
      <c r="H22" s="437"/>
      <c r="I22" s="438"/>
      <c r="J22" s="403"/>
      <c r="K22" s="362"/>
      <c r="M22" s="646" t="s">
        <v>8</v>
      </c>
      <c r="N22" s="413"/>
      <c r="O22" s="419" t="s">
        <v>21</v>
      </c>
      <c r="P22" s="420">
        <v>1</v>
      </c>
      <c r="Q22" s="413"/>
      <c r="R22" s="114" t="s">
        <v>51</v>
      </c>
      <c r="S22" s="413"/>
      <c r="T22" s="351">
        <f t="shared" si="1"/>
        <v>1</v>
      </c>
      <c r="U22" s="413"/>
      <c r="V22" s="649" t="s">
        <v>51</v>
      </c>
      <c r="W22" s="422">
        <f t="shared" si="2"/>
        <v>1</v>
      </c>
      <c r="X22" s="374">
        <f>IF(OR(R22="N",W22&gt;0),1,0)</f>
        <v>1</v>
      </c>
      <c r="Y22" s="374"/>
      <c r="Z22" s="374"/>
      <c r="AA22" s="425">
        <f>X21</f>
        <v>1</v>
      </c>
      <c r="AB22" s="371"/>
      <c r="AC22" s="371"/>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1"/>
      <c r="AZ22" s="371"/>
      <c r="BA22" s="371"/>
    </row>
    <row r="23" spans="1:53" s="382" customFormat="1" ht="16.2" thickBot="1">
      <c r="B23" s="371"/>
      <c r="C23" s="732" t="s">
        <v>97</v>
      </c>
      <c r="D23" s="733"/>
      <c r="E23" s="371"/>
      <c r="F23" s="370"/>
      <c r="G23" s="437"/>
      <c r="H23" s="437"/>
      <c r="I23" s="438"/>
      <c r="J23" s="403"/>
      <c r="K23" s="362"/>
      <c r="M23" s="646" t="s">
        <v>38</v>
      </c>
      <c r="N23" s="413"/>
      <c r="O23" s="428"/>
      <c r="P23" s="420">
        <v>1</v>
      </c>
      <c r="Q23" s="413"/>
      <c r="R23" s="114" t="s">
        <v>51</v>
      </c>
      <c r="S23" s="413"/>
      <c r="T23" s="351">
        <f t="shared" si="1"/>
        <v>1</v>
      </c>
      <c r="U23" s="413"/>
      <c r="V23" s="649" t="s">
        <v>51</v>
      </c>
      <c r="W23" s="422">
        <f t="shared" si="2"/>
        <v>1</v>
      </c>
      <c r="X23" s="374"/>
      <c r="Y23" s="374"/>
      <c r="Z23" s="374"/>
      <c r="AA23" s="439">
        <f>X22</f>
        <v>1</v>
      </c>
      <c r="AB23" s="371"/>
      <c r="AC23" s="371"/>
      <c r="AD23" s="371"/>
      <c r="AE23" s="371"/>
      <c r="AF23" s="371"/>
      <c r="AG23" s="371"/>
      <c r="AH23" s="371"/>
      <c r="AI23" s="371"/>
      <c r="AJ23" s="371"/>
      <c r="AK23" s="371"/>
      <c r="AL23" s="371"/>
      <c r="AM23" s="371"/>
      <c r="AN23" s="371"/>
      <c r="AO23" s="371"/>
      <c r="AP23" s="371"/>
      <c r="AQ23" s="371"/>
      <c r="AR23" s="371"/>
      <c r="AS23" s="371"/>
      <c r="AT23" s="371"/>
      <c r="AU23" s="371"/>
      <c r="AV23" s="371"/>
      <c r="AW23" s="371"/>
      <c r="AX23" s="371"/>
      <c r="AY23" s="371"/>
      <c r="AZ23" s="371"/>
      <c r="BA23" s="371"/>
    </row>
    <row r="24" spans="1:53" s="382" customFormat="1" ht="16.2" thickBot="1">
      <c r="B24" s="371"/>
      <c r="C24" s="734" t="s">
        <v>79</v>
      </c>
      <c r="D24" s="735"/>
      <c r="E24" s="371"/>
      <c r="F24" s="370"/>
      <c r="G24" s="437"/>
      <c r="H24" s="437"/>
      <c r="I24" s="438"/>
      <c r="J24" s="403"/>
      <c r="K24" s="362"/>
      <c r="M24" s="646" t="s">
        <v>61</v>
      </c>
      <c r="N24" s="413"/>
      <c r="O24" s="428"/>
      <c r="P24" s="420">
        <v>0.5</v>
      </c>
      <c r="Q24" s="413"/>
      <c r="R24" s="114" t="s">
        <v>51</v>
      </c>
      <c r="S24" s="413"/>
      <c r="T24" s="351">
        <f t="shared" si="1"/>
        <v>0.5</v>
      </c>
      <c r="U24" s="413"/>
      <c r="V24" s="649" t="s">
        <v>51</v>
      </c>
      <c r="W24" s="422">
        <f t="shared" si="2"/>
        <v>0.5</v>
      </c>
      <c r="X24" s="374"/>
      <c r="Y24" s="374"/>
      <c r="Z24" s="374"/>
      <c r="AA24" s="440">
        <f>MIN(AA11:AA23)</f>
        <v>1</v>
      </c>
      <c r="AB24" s="371"/>
      <c r="AC24" s="371"/>
      <c r="AD24" s="371"/>
      <c r="AE24" s="371"/>
      <c r="AF24" s="371"/>
      <c r="AG24" s="371"/>
      <c r="AH24" s="371"/>
      <c r="AI24" s="371"/>
      <c r="AJ24" s="371"/>
      <c r="AK24" s="371"/>
      <c r="AL24" s="371"/>
      <c r="AM24" s="371"/>
      <c r="AN24" s="371"/>
      <c r="AO24" s="371"/>
      <c r="AP24" s="371"/>
      <c r="AQ24" s="371"/>
      <c r="AR24" s="371"/>
      <c r="AS24" s="371"/>
      <c r="AT24" s="371"/>
      <c r="AU24" s="371"/>
      <c r="AV24" s="371"/>
      <c r="AW24" s="371"/>
      <c r="AX24" s="371"/>
      <c r="AY24" s="371"/>
      <c r="AZ24" s="371"/>
      <c r="BA24" s="371"/>
    </row>
    <row r="25" spans="1:53" s="382" customFormat="1" ht="15.6">
      <c r="B25" s="371"/>
      <c r="C25" s="371"/>
      <c r="D25" s="426" t="s">
        <v>58</v>
      </c>
      <c r="E25" s="371"/>
      <c r="F25" s="367"/>
      <c r="G25" s="352">
        <f>MAX(G16:G20)</f>
        <v>12</v>
      </c>
      <c r="H25" s="367"/>
      <c r="I25" s="353">
        <f>MAX(J16:J20)</f>
        <v>8</v>
      </c>
      <c r="J25" s="403"/>
      <c r="K25" s="362"/>
      <c r="M25" s="646" t="s">
        <v>11</v>
      </c>
      <c r="N25" s="413"/>
      <c r="O25" s="428"/>
      <c r="P25" s="420">
        <v>0.5</v>
      </c>
      <c r="Q25" s="413"/>
      <c r="R25" s="114" t="s">
        <v>51</v>
      </c>
      <c r="S25" s="413"/>
      <c r="T25" s="351">
        <f t="shared" si="1"/>
        <v>0.5</v>
      </c>
      <c r="U25" s="413"/>
      <c r="V25" s="649" t="s">
        <v>51</v>
      </c>
      <c r="W25" s="422">
        <f t="shared" si="2"/>
        <v>0.5</v>
      </c>
      <c r="X25" s="374"/>
      <c r="Y25" s="374"/>
      <c r="Z25" s="374"/>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c r="AZ25" s="371"/>
      <c r="BA25" s="371"/>
    </row>
    <row r="26" spans="1:53" s="382" customFormat="1" ht="37.5" customHeight="1">
      <c r="A26" s="398">
        <v>2</v>
      </c>
      <c r="B26" s="399"/>
      <c r="C26" s="724" t="s">
        <v>98</v>
      </c>
      <c r="D26" s="724"/>
      <c r="E26" s="371"/>
      <c r="F26" s="431"/>
      <c r="G26" s="461" t="s">
        <v>2</v>
      </c>
      <c r="H26" s="431"/>
      <c r="I26" s="433"/>
      <c r="J26" s="403"/>
      <c r="K26" s="362"/>
      <c r="M26" s="646" t="s">
        <v>13</v>
      </c>
      <c r="N26" s="413"/>
      <c r="O26" s="428"/>
      <c r="P26" s="420">
        <v>0.5</v>
      </c>
      <c r="Q26" s="413"/>
      <c r="R26" s="114" t="s">
        <v>51</v>
      </c>
      <c r="S26" s="413"/>
      <c r="T26" s="351">
        <f t="shared" si="1"/>
        <v>0.5</v>
      </c>
      <c r="U26" s="413"/>
      <c r="V26" s="649" t="s">
        <v>51</v>
      </c>
      <c r="W26" s="422">
        <f t="shared" si="2"/>
        <v>0.5</v>
      </c>
      <c r="X26" s="374"/>
      <c r="Y26" s="374"/>
      <c r="Z26" s="374"/>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1"/>
      <c r="AY26" s="371"/>
      <c r="AZ26" s="371"/>
      <c r="BA26" s="371"/>
    </row>
    <row r="27" spans="1:53" s="382" customFormat="1" ht="15.6">
      <c r="A27" s="398"/>
      <c r="B27" s="399"/>
      <c r="C27" s="736" t="s">
        <v>0</v>
      </c>
      <c r="D27" s="736"/>
      <c r="E27" s="441">
        <v>2</v>
      </c>
      <c r="F27" s="413"/>
      <c r="G27" s="346">
        <f>E27*$A$26</f>
        <v>4</v>
      </c>
      <c r="H27" s="413"/>
      <c r="I27" s="414" t="s">
        <v>51</v>
      </c>
      <c r="J27" s="403">
        <f t="shared" ref="J27:J29" si="4">IF(I27="Y",G27,0)</f>
        <v>4</v>
      </c>
      <c r="K27" s="362">
        <f>IF(OR(J27,J28,J29&gt;0),1,0)</f>
        <v>1</v>
      </c>
      <c r="M27" s="646" t="s">
        <v>12</v>
      </c>
      <c r="N27" s="442"/>
      <c r="O27" s="428"/>
      <c r="P27" s="420">
        <v>0.5</v>
      </c>
      <c r="Q27" s="442"/>
      <c r="R27" s="114" t="s">
        <v>51</v>
      </c>
      <c r="S27" s="442"/>
      <c r="T27" s="351">
        <f>IF(R27="Y",P27*$L$9,"")</f>
        <v>0.5</v>
      </c>
      <c r="U27" s="442"/>
      <c r="V27" s="649" t="s">
        <v>51</v>
      </c>
      <c r="W27" s="422">
        <f>IF(V27="Y", T27, 0)</f>
        <v>0.5</v>
      </c>
      <c r="X27" s="374"/>
      <c r="Y27" s="374"/>
      <c r="Z27" s="374"/>
      <c r="AA27" s="371"/>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1"/>
      <c r="AX27" s="371"/>
      <c r="AY27" s="371"/>
      <c r="AZ27" s="371"/>
      <c r="BA27" s="371"/>
    </row>
    <row r="28" spans="1:53" s="382" customFormat="1" ht="18">
      <c r="B28" s="371"/>
      <c r="C28" s="736" t="s">
        <v>46</v>
      </c>
      <c r="D28" s="736"/>
      <c r="E28" s="441">
        <v>2</v>
      </c>
      <c r="F28" s="413"/>
      <c r="G28" s="346">
        <f>E28*$A$26</f>
        <v>4</v>
      </c>
      <c r="H28" s="413"/>
      <c r="I28" s="414" t="s">
        <v>51</v>
      </c>
      <c r="J28" s="403">
        <f t="shared" si="4"/>
        <v>4</v>
      </c>
      <c r="K28" s="362"/>
      <c r="M28" s="405" t="s">
        <v>25</v>
      </c>
      <c r="N28" s="437"/>
      <c r="O28" s="443"/>
      <c r="P28" s="437"/>
      <c r="Q28" s="437"/>
      <c r="R28" s="444"/>
      <c r="S28" s="437"/>
      <c r="T28" s="445"/>
      <c r="U28" s="437"/>
      <c r="V28" s="433"/>
      <c r="W28" s="446"/>
      <c r="X28" s="374"/>
      <c r="Y28" s="374"/>
      <c r="Z28" s="374"/>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1"/>
      <c r="AZ28" s="371"/>
      <c r="BA28" s="371"/>
    </row>
    <row r="29" spans="1:53" s="382" customFormat="1" ht="17.25" customHeight="1">
      <c r="B29" s="371"/>
      <c r="C29" s="726" t="s">
        <v>86</v>
      </c>
      <c r="D29" s="727"/>
      <c r="E29" s="447">
        <v>1</v>
      </c>
      <c r="F29" s="448"/>
      <c r="G29" s="681">
        <f>E29*$A$26</f>
        <v>2</v>
      </c>
      <c r="H29" s="449"/>
      <c r="I29" s="722" t="s">
        <v>51</v>
      </c>
      <c r="J29" s="403">
        <f t="shared" si="4"/>
        <v>2</v>
      </c>
      <c r="K29" s="362"/>
      <c r="M29" s="645" t="s">
        <v>28</v>
      </c>
      <c r="N29" s="418"/>
      <c r="O29" s="451"/>
      <c r="P29" s="420">
        <v>2</v>
      </c>
      <c r="Q29" s="418"/>
      <c r="R29" s="114" t="s">
        <v>51</v>
      </c>
      <c r="S29" s="418"/>
      <c r="T29" s="351">
        <f t="shared" ref="T29:T35" si="5">IF(R29="Y",P29*$L$9,"")</f>
        <v>2</v>
      </c>
      <c r="U29" s="418"/>
      <c r="V29" s="649" t="s">
        <v>51</v>
      </c>
      <c r="W29" s="422">
        <f t="shared" ref="W29:W35" si="6">IF(V29="Y", T29, 0)</f>
        <v>2</v>
      </c>
      <c r="X29" s="374"/>
      <c r="Y29" s="374"/>
      <c r="Z29" s="374"/>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1"/>
      <c r="AZ29" s="371"/>
      <c r="BA29" s="371"/>
    </row>
    <row r="30" spans="1:53" s="382" customFormat="1" ht="16.5" customHeight="1">
      <c r="B30" s="371"/>
      <c r="C30" s="728"/>
      <c r="D30" s="729"/>
      <c r="E30" s="370"/>
      <c r="F30" s="370"/>
      <c r="G30" s="682"/>
      <c r="H30" s="370"/>
      <c r="I30" s="723"/>
      <c r="J30" s="452"/>
      <c r="K30" s="362"/>
      <c r="M30" s="645" t="s">
        <v>20</v>
      </c>
      <c r="N30" s="413"/>
      <c r="O30" s="451"/>
      <c r="P30" s="420">
        <v>1</v>
      </c>
      <c r="Q30" s="413"/>
      <c r="R30" s="114" t="s">
        <v>51</v>
      </c>
      <c r="S30" s="413"/>
      <c r="T30" s="351">
        <f t="shared" si="5"/>
        <v>1</v>
      </c>
      <c r="U30" s="413"/>
      <c r="V30" s="421" t="s">
        <v>52</v>
      </c>
      <c r="W30" s="422">
        <f t="shared" si="6"/>
        <v>0</v>
      </c>
      <c r="X30" s="374"/>
      <c r="Y30" s="374"/>
      <c r="Z30" s="374"/>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row>
    <row r="31" spans="1:53" s="382" customFormat="1" ht="15.6">
      <c r="B31" s="371"/>
      <c r="C31" s="371"/>
      <c r="D31" s="354" t="s">
        <v>58</v>
      </c>
      <c r="E31" s="371">
        <f>SUM(E27:E29)</f>
        <v>5</v>
      </c>
      <c r="F31" s="453"/>
      <c r="G31" s="354">
        <f>SUM(G27:G29)</f>
        <v>10</v>
      </c>
      <c r="H31" s="453"/>
      <c r="I31" s="353">
        <f>SUM(J27:J29)</f>
        <v>10</v>
      </c>
      <c r="J31" s="403"/>
      <c r="K31" s="362"/>
      <c r="M31" s="645" t="s">
        <v>17</v>
      </c>
      <c r="N31" s="413"/>
      <c r="O31" s="451"/>
      <c r="P31" s="420">
        <v>1</v>
      </c>
      <c r="Q31" s="413"/>
      <c r="R31" s="114" t="s">
        <v>51</v>
      </c>
      <c r="S31" s="413"/>
      <c r="T31" s="351">
        <f t="shared" si="5"/>
        <v>1</v>
      </c>
      <c r="U31" s="413"/>
      <c r="V31" s="414" t="s">
        <v>52</v>
      </c>
      <c r="W31" s="422">
        <f t="shared" si="6"/>
        <v>0</v>
      </c>
      <c r="X31" s="374"/>
      <c r="Y31" s="374"/>
      <c r="Z31" s="374"/>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row>
    <row r="32" spans="1:53" s="382" customFormat="1" ht="54.75" customHeight="1">
      <c r="A32" s="398">
        <v>2</v>
      </c>
      <c r="B32" s="399"/>
      <c r="C32" s="724" t="s">
        <v>99</v>
      </c>
      <c r="D32" s="724"/>
      <c r="E32" s="371"/>
      <c r="F32" s="431"/>
      <c r="G32" s="432" t="s">
        <v>2</v>
      </c>
      <c r="H32" s="431"/>
      <c r="I32" s="433"/>
      <c r="J32" s="403"/>
      <c r="K32" s="362"/>
      <c r="M32" s="645" t="s">
        <v>19</v>
      </c>
      <c r="N32" s="413"/>
      <c r="O32" s="451"/>
      <c r="P32" s="420">
        <v>1</v>
      </c>
      <c r="Q32" s="413"/>
      <c r="R32" s="114" t="s">
        <v>51</v>
      </c>
      <c r="S32" s="413"/>
      <c r="T32" s="351">
        <f t="shared" si="5"/>
        <v>1</v>
      </c>
      <c r="U32" s="413"/>
      <c r="V32" s="421" t="s">
        <v>52</v>
      </c>
      <c r="W32" s="422">
        <f t="shared" si="6"/>
        <v>0</v>
      </c>
      <c r="X32" s="374"/>
      <c r="Y32" s="374"/>
      <c r="Z32" s="374"/>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row>
    <row r="33" spans="1:53" s="382" customFormat="1" ht="31.5" customHeight="1">
      <c r="B33" s="371"/>
      <c r="C33" s="705" t="s">
        <v>87</v>
      </c>
      <c r="D33" s="705"/>
      <c r="E33" s="435">
        <v>0</v>
      </c>
      <c r="F33" s="349"/>
      <c r="G33" s="347">
        <f>E33*$A$32</f>
        <v>0</v>
      </c>
      <c r="H33" s="349"/>
      <c r="I33" s="414" t="s">
        <v>52</v>
      </c>
      <c r="J33" s="403">
        <f t="shared" ref="J33:J35" si="7">IF(I33="Y",G33,0)</f>
        <v>0</v>
      </c>
      <c r="K33" s="362">
        <f>IF(I33="Y",1,0)</f>
        <v>0</v>
      </c>
      <c r="M33" s="645" t="s">
        <v>18</v>
      </c>
      <c r="N33" s="413"/>
      <c r="O33" s="451"/>
      <c r="P33" s="420">
        <v>1</v>
      </c>
      <c r="Q33" s="413"/>
      <c r="R33" s="114" t="s">
        <v>51</v>
      </c>
      <c r="S33" s="413"/>
      <c r="T33" s="351">
        <f t="shared" si="5"/>
        <v>1</v>
      </c>
      <c r="U33" s="413"/>
      <c r="V33" s="421" t="s">
        <v>52</v>
      </c>
      <c r="W33" s="422">
        <f t="shared" si="6"/>
        <v>0</v>
      </c>
      <c r="X33" s="374"/>
      <c r="Y33" s="374"/>
      <c r="Z33" s="374"/>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row>
    <row r="34" spans="1:53" s="382" customFormat="1" ht="31.5" customHeight="1">
      <c r="B34" s="371"/>
      <c r="C34" s="705" t="s">
        <v>139</v>
      </c>
      <c r="D34" s="705"/>
      <c r="E34" s="435">
        <v>2.5</v>
      </c>
      <c r="F34" s="349"/>
      <c r="G34" s="347">
        <f>E34*$A$32</f>
        <v>5</v>
      </c>
      <c r="H34" s="349"/>
      <c r="I34" s="414" t="s">
        <v>51</v>
      </c>
      <c r="J34" s="403">
        <f t="shared" si="7"/>
        <v>5</v>
      </c>
      <c r="K34" s="362">
        <f>IF(I34="Y",1,0)</f>
        <v>1</v>
      </c>
      <c r="M34" s="645" t="s">
        <v>26</v>
      </c>
      <c r="N34" s="413"/>
      <c r="O34" s="451"/>
      <c r="P34" s="420">
        <v>1</v>
      </c>
      <c r="Q34" s="413"/>
      <c r="R34" s="114" t="s">
        <v>51</v>
      </c>
      <c r="S34" s="413"/>
      <c r="T34" s="351">
        <f t="shared" si="5"/>
        <v>1</v>
      </c>
      <c r="U34" s="413"/>
      <c r="V34" s="421" t="s">
        <v>52</v>
      </c>
      <c r="W34" s="422">
        <f t="shared" si="6"/>
        <v>0</v>
      </c>
      <c r="X34" s="374"/>
      <c r="Y34" s="374"/>
      <c r="Z34" s="374"/>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1"/>
      <c r="AZ34" s="371"/>
      <c r="BA34" s="371"/>
    </row>
    <row r="35" spans="1:53" s="382" customFormat="1" ht="15.6">
      <c r="B35" s="371"/>
      <c r="C35" s="725" t="s">
        <v>88</v>
      </c>
      <c r="D35" s="725"/>
      <c r="E35" s="454">
        <v>2.5</v>
      </c>
      <c r="F35" s="349"/>
      <c r="G35" s="347">
        <f>E35*$A$32</f>
        <v>5</v>
      </c>
      <c r="H35" s="349"/>
      <c r="I35" s="649" t="s">
        <v>51</v>
      </c>
      <c r="J35" s="403">
        <f t="shared" si="7"/>
        <v>5</v>
      </c>
      <c r="K35" s="362">
        <f>IF(I35="Y",1,0)</f>
        <v>1</v>
      </c>
      <c r="M35" s="646" t="s">
        <v>16</v>
      </c>
      <c r="N35" s="413"/>
      <c r="O35" s="428"/>
      <c r="P35" s="420">
        <v>0.5</v>
      </c>
      <c r="Q35" s="413"/>
      <c r="R35" s="114" t="s">
        <v>51</v>
      </c>
      <c r="S35" s="413"/>
      <c r="T35" s="351">
        <f t="shared" si="5"/>
        <v>0.5</v>
      </c>
      <c r="U35" s="413"/>
      <c r="V35" s="414" t="s">
        <v>52</v>
      </c>
      <c r="W35" s="422">
        <f t="shared" si="6"/>
        <v>0</v>
      </c>
      <c r="X35" s="374"/>
      <c r="Y35" s="374"/>
      <c r="Z35" s="374"/>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1"/>
      <c r="AZ35" s="371"/>
      <c r="BA35" s="371"/>
    </row>
    <row r="36" spans="1:53" s="382" customFormat="1" ht="18">
      <c r="B36" s="371"/>
      <c r="C36" s="371"/>
      <c r="D36" s="354" t="s">
        <v>58</v>
      </c>
      <c r="E36" s="371">
        <f>SUM(E33:E35)</f>
        <v>5</v>
      </c>
      <c r="F36" s="453"/>
      <c r="G36" s="354">
        <f>SUM(G33:G35)</f>
        <v>10</v>
      </c>
      <c r="H36" s="453"/>
      <c r="I36" s="355">
        <f>SUM(J33:J35)</f>
        <v>10</v>
      </c>
      <c r="J36" s="452"/>
      <c r="K36" s="362"/>
      <c r="M36" s="455" t="s">
        <v>32</v>
      </c>
      <c r="N36" s="449"/>
      <c r="O36" s="449"/>
      <c r="P36" s="449"/>
      <c r="Q36" s="449"/>
      <c r="R36" s="456"/>
      <c r="S36" s="449"/>
      <c r="T36" s="457"/>
      <c r="U36" s="449"/>
      <c r="V36" s="438"/>
      <c r="W36" s="446"/>
      <c r="X36" s="374"/>
      <c r="Y36" s="374"/>
      <c r="Z36" s="374"/>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1"/>
      <c r="AZ36" s="371"/>
      <c r="BA36" s="371"/>
    </row>
    <row r="37" spans="1:53" s="382" customFormat="1" ht="15.6">
      <c r="B37" s="371"/>
      <c r="C37" s="371"/>
      <c r="D37" s="437"/>
      <c r="E37" s="371"/>
      <c r="F37" s="437"/>
      <c r="G37" s="437"/>
      <c r="H37" s="437"/>
      <c r="I37" s="433"/>
      <c r="J37" s="403"/>
      <c r="K37" s="362"/>
      <c r="M37" s="645" t="s">
        <v>30</v>
      </c>
      <c r="N37" s="413"/>
      <c r="O37" s="451"/>
      <c r="P37" s="420">
        <v>1</v>
      </c>
      <c r="Q37" s="413"/>
      <c r="R37" s="114" t="s">
        <v>51</v>
      </c>
      <c r="S37" s="413"/>
      <c r="T37" s="351">
        <f>IF(R37="Y",P37*$L$9,"")</f>
        <v>1</v>
      </c>
      <c r="U37" s="413"/>
      <c r="V37" s="649" t="s">
        <v>51</v>
      </c>
      <c r="W37" s="422">
        <f>IF(V37="Y", T37, 0)</f>
        <v>1</v>
      </c>
      <c r="X37" s="374"/>
      <c r="Y37" s="374"/>
      <c r="Z37" s="374"/>
      <c r="AA37" s="371"/>
      <c r="AB37" s="371"/>
      <c r="AC37" s="371"/>
      <c r="AD37" s="371"/>
      <c r="AE37" s="371"/>
      <c r="AF37" s="371"/>
      <c r="AG37" s="371"/>
      <c r="AH37" s="371"/>
      <c r="AI37" s="371"/>
      <c r="AJ37" s="371"/>
      <c r="AK37" s="371"/>
      <c r="AL37" s="371"/>
      <c r="AM37" s="371"/>
      <c r="AN37" s="371"/>
      <c r="AO37" s="371"/>
      <c r="AP37" s="371"/>
      <c r="AQ37" s="371"/>
      <c r="AR37" s="371"/>
      <c r="AS37" s="371"/>
      <c r="AT37" s="371"/>
      <c r="AU37" s="371"/>
      <c r="AV37" s="371"/>
      <c r="AW37" s="371"/>
      <c r="AX37" s="371"/>
      <c r="AY37" s="371"/>
      <c r="AZ37" s="371"/>
      <c r="BA37" s="371"/>
    </row>
    <row r="38" spans="1:53" s="382" customFormat="1" ht="36">
      <c r="A38" s="398">
        <v>4</v>
      </c>
      <c r="B38" s="399"/>
      <c r="C38" s="458" t="s">
        <v>81</v>
      </c>
      <c r="D38" s="430"/>
      <c r="E38" s="371"/>
      <c r="F38" s="431"/>
      <c r="G38" s="432" t="s">
        <v>3</v>
      </c>
      <c r="H38" s="431"/>
      <c r="I38" s="433"/>
      <c r="J38" s="403"/>
      <c r="K38" s="362"/>
      <c r="M38" s="645" t="s">
        <v>31</v>
      </c>
      <c r="N38" s="442"/>
      <c r="O38" s="451"/>
      <c r="P38" s="420">
        <v>0.5</v>
      </c>
      <c r="Q38" s="442"/>
      <c r="R38" s="114" t="s">
        <v>51</v>
      </c>
      <c r="S38" s="442"/>
      <c r="T38" s="351">
        <f>IF(R38="Y",P38*$L$9,"")</f>
        <v>0.5</v>
      </c>
      <c r="U38" s="442"/>
      <c r="V38" s="414" t="s">
        <v>52</v>
      </c>
      <c r="W38" s="422">
        <f>IF(V38="Y", T38, 0)</f>
        <v>0</v>
      </c>
      <c r="X38" s="374"/>
      <c r="Y38" s="374"/>
      <c r="Z38" s="374"/>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1"/>
    </row>
    <row r="39" spans="1:53" s="382" customFormat="1" ht="15.6">
      <c r="B39" s="371"/>
      <c r="C39" s="705" t="s">
        <v>36</v>
      </c>
      <c r="D39" s="705"/>
      <c r="E39" s="435">
        <v>0</v>
      </c>
      <c r="F39" s="349"/>
      <c r="G39" s="347">
        <f t="shared" ref="G39:G45" si="8">E39*$A$38</f>
        <v>0</v>
      </c>
      <c r="H39" s="349"/>
      <c r="I39" s="414" t="s">
        <v>52</v>
      </c>
      <c r="J39" s="403">
        <f t="shared" ref="J39:J45" si="9">IF(I39="Y",G39,0)</f>
        <v>0</v>
      </c>
      <c r="K39" s="362">
        <f>IF(I39="Y",1,0)</f>
        <v>0</v>
      </c>
      <c r="M39" s="459" t="s">
        <v>109</v>
      </c>
      <c r="N39" s="371"/>
      <c r="O39" s="371"/>
      <c r="P39" s="371"/>
      <c r="Q39" s="371"/>
      <c r="R39" s="373"/>
      <c r="S39" s="371"/>
      <c r="T39" s="371"/>
      <c r="U39" s="371"/>
      <c r="V39" s="373"/>
      <c r="W39" s="460"/>
      <c r="X39" s="374"/>
      <c r="Y39" s="374"/>
      <c r="Z39" s="374"/>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row>
    <row r="40" spans="1:53" s="382" customFormat="1" ht="31.5" customHeight="1">
      <c r="B40" s="371"/>
      <c r="C40" s="705" t="s">
        <v>48</v>
      </c>
      <c r="D40" s="705"/>
      <c r="E40" s="435">
        <v>1</v>
      </c>
      <c r="F40" s="349"/>
      <c r="G40" s="347">
        <f t="shared" si="8"/>
        <v>4</v>
      </c>
      <c r="H40" s="349"/>
      <c r="I40" s="414" t="s">
        <v>51</v>
      </c>
      <c r="J40" s="403">
        <f t="shared" si="9"/>
        <v>4</v>
      </c>
      <c r="K40" s="362">
        <f>IF(I40="Y",1,0)</f>
        <v>1</v>
      </c>
      <c r="M40" s="431"/>
      <c r="N40" s="461"/>
      <c r="O40" s="371"/>
      <c r="P40" s="461"/>
      <c r="Q40" s="461"/>
      <c r="R40" s="462" t="s">
        <v>60</v>
      </c>
      <c r="S40" s="461"/>
      <c r="T40" s="358">
        <f>SUM(T11:T38)</f>
        <v>30</v>
      </c>
      <c r="U40" s="461"/>
      <c r="V40" s="359">
        <f>SUM(W11:W38)</f>
        <v>24</v>
      </c>
      <c r="W40" s="463"/>
      <c r="X40" s="464"/>
      <c r="Y40" s="464"/>
      <c r="Z40" s="464"/>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row>
    <row r="41" spans="1:53" s="382" customFormat="1" ht="32.25" customHeight="1" thickBot="1">
      <c r="B41" s="371"/>
      <c r="C41" s="705" t="s">
        <v>47</v>
      </c>
      <c r="D41" s="705"/>
      <c r="E41" s="435">
        <v>2</v>
      </c>
      <c r="F41" s="349"/>
      <c r="G41" s="347">
        <f t="shared" si="8"/>
        <v>8</v>
      </c>
      <c r="H41" s="349"/>
      <c r="I41" s="414" t="s">
        <v>51</v>
      </c>
      <c r="J41" s="403">
        <f t="shared" si="9"/>
        <v>8</v>
      </c>
      <c r="K41" s="362">
        <f>IF(I41="Y",1,0)</f>
        <v>1</v>
      </c>
      <c r="M41" s="370"/>
      <c r="N41" s="371"/>
      <c r="O41" s="370"/>
      <c r="P41" s="370"/>
      <c r="Q41" s="371"/>
      <c r="R41" s="460"/>
      <c r="S41" s="371"/>
      <c r="T41" s="460"/>
      <c r="U41" s="371"/>
      <c r="V41" s="460"/>
      <c r="W41" s="460"/>
      <c r="X41" s="374"/>
      <c r="Y41" s="374"/>
      <c r="Z41" s="374"/>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row>
    <row r="42" spans="1:53" s="382" customFormat="1" ht="28.8">
      <c r="B42" s="371"/>
      <c r="C42" s="705" t="s">
        <v>95</v>
      </c>
      <c r="D42" s="705"/>
      <c r="E42" s="435"/>
      <c r="F42" s="349"/>
      <c r="G42" s="347"/>
      <c r="H42" s="349"/>
      <c r="I42" s="347"/>
      <c r="J42" s="403">
        <f t="shared" si="9"/>
        <v>0</v>
      </c>
      <c r="K42" s="362">
        <f>IF(I42="Y",1,0)</f>
        <v>0</v>
      </c>
      <c r="M42" s="730" t="s">
        <v>76</v>
      </c>
      <c r="N42" s="465"/>
      <c r="O42" s="655">
        <f>(I54+V40)/(G54+T40)</f>
        <v>0.82</v>
      </c>
      <c r="P42" s="655"/>
      <c r="Q42" s="655"/>
      <c r="R42" s="655"/>
      <c r="S42" s="655"/>
      <c r="T42" s="655"/>
      <c r="U42" s="655"/>
      <c r="V42" s="656"/>
      <c r="W42" s="460"/>
      <c r="X42" s="374"/>
      <c r="Y42" s="374"/>
      <c r="Z42" s="374"/>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1"/>
    </row>
    <row r="43" spans="1:53" s="382" customFormat="1" ht="16.5" customHeight="1" thickBot="1">
      <c r="B43" s="371"/>
      <c r="C43" s="705" t="s">
        <v>34</v>
      </c>
      <c r="D43" s="705"/>
      <c r="E43" s="435">
        <v>3</v>
      </c>
      <c r="F43" s="349"/>
      <c r="G43" s="347">
        <f t="shared" si="8"/>
        <v>12</v>
      </c>
      <c r="H43" s="349"/>
      <c r="I43" s="414" t="s">
        <v>52</v>
      </c>
      <c r="J43" s="403">
        <f t="shared" si="9"/>
        <v>0</v>
      </c>
      <c r="K43" s="362">
        <f t="shared" ref="K43:K45" si="10">IF(I43="Y",1,0)</f>
        <v>0</v>
      </c>
      <c r="M43" s="731"/>
      <c r="N43" s="466"/>
      <c r="O43" s="657"/>
      <c r="P43" s="657"/>
      <c r="Q43" s="657"/>
      <c r="R43" s="657"/>
      <c r="S43" s="657"/>
      <c r="T43" s="657"/>
      <c r="U43" s="657"/>
      <c r="V43" s="658"/>
      <c r="W43" s="467"/>
      <c r="X43" s="374"/>
      <c r="Y43" s="374"/>
      <c r="Z43" s="374"/>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row>
    <row r="44" spans="1:53" s="382" customFormat="1" ht="16.5" customHeight="1" thickBot="1">
      <c r="B44" s="371"/>
      <c r="C44" s="705" t="s">
        <v>33</v>
      </c>
      <c r="D44" s="705"/>
      <c r="E44" s="435">
        <v>4</v>
      </c>
      <c r="F44" s="349"/>
      <c r="G44" s="347">
        <f t="shared" si="8"/>
        <v>16</v>
      </c>
      <c r="H44" s="349"/>
      <c r="I44" s="414" t="s">
        <v>51</v>
      </c>
      <c r="J44" s="403">
        <f t="shared" si="9"/>
        <v>16</v>
      </c>
      <c r="K44" s="362">
        <f t="shared" si="10"/>
        <v>1</v>
      </c>
      <c r="M44" s="370"/>
      <c r="N44" s="371"/>
      <c r="O44" s="370"/>
      <c r="P44" s="370"/>
      <c r="Q44" s="371"/>
      <c r="R44" s="460"/>
      <c r="S44" s="371"/>
      <c r="T44" s="460"/>
      <c r="U44" s="371"/>
      <c r="V44" s="460"/>
      <c r="W44" s="467"/>
      <c r="X44" s="374"/>
      <c r="Y44" s="374"/>
      <c r="Z44" s="374"/>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row>
    <row r="45" spans="1:53" s="382" customFormat="1" ht="21" customHeight="1" thickBot="1">
      <c r="B45" s="371"/>
      <c r="C45" s="705" t="s">
        <v>45</v>
      </c>
      <c r="D45" s="705"/>
      <c r="E45" s="435">
        <v>5</v>
      </c>
      <c r="F45" s="349"/>
      <c r="G45" s="347">
        <f t="shared" si="8"/>
        <v>20</v>
      </c>
      <c r="H45" s="349"/>
      <c r="I45" s="414" t="s">
        <v>52</v>
      </c>
      <c r="J45" s="403">
        <f t="shared" si="9"/>
        <v>0</v>
      </c>
      <c r="K45" s="362">
        <f t="shared" si="10"/>
        <v>0</v>
      </c>
      <c r="M45" s="647" t="s">
        <v>65</v>
      </c>
      <c r="N45" s="469"/>
      <c r="O45" s="659" t="s">
        <v>63</v>
      </c>
      <c r="P45" s="660"/>
      <c r="Q45" s="660"/>
      <c r="R45" s="660"/>
      <c r="S45" s="660"/>
      <c r="T45" s="660"/>
      <c r="U45" s="660"/>
      <c r="V45" s="661"/>
      <c r="W45" s="460"/>
      <c r="X45" s="374"/>
      <c r="Y45" s="374"/>
      <c r="Z45" s="374"/>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row>
    <row r="46" spans="1:53" s="382" customFormat="1" ht="20.100000000000001" customHeight="1">
      <c r="B46" s="371"/>
      <c r="C46" s="371"/>
      <c r="D46" s="470" t="s">
        <v>58</v>
      </c>
      <c r="E46" s="371"/>
      <c r="F46" s="453"/>
      <c r="G46" s="354">
        <f>MAX(G39:G45)</f>
        <v>20</v>
      </c>
      <c r="H46" s="453"/>
      <c r="I46" s="356">
        <f>MAX(J39:J45)</f>
        <v>16</v>
      </c>
      <c r="J46" s="452"/>
      <c r="K46" s="362"/>
      <c r="M46" s="716" t="s">
        <v>64</v>
      </c>
      <c r="N46" s="471"/>
      <c r="O46" s="674">
        <f>IF(AA24=0,0,VLOOKUP(O42,Lookups!A2:C10,IF(O45="Industrial",2,3),TRUE))</f>
        <v>5</v>
      </c>
      <c r="P46" s="674"/>
      <c r="Q46" s="674"/>
      <c r="R46" s="674"/>
      <c r="S46" s="674"/>
      <c r="T46" s="674"/>
      <c r="U46" s="674"/>
      <c r="V46" s="675"/>
      <c r="W46" s="460"/>
      <c r="X46" s="374"/>
      <c r="Y46" s="374"/>
      <c r="Z46" s="374"/>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1"/>
    </row>
    <row r="47" spans="1:53" s="382" customFormat="1" ht="20.100000000000001" customHeight="1" thickBot="1">
      <c r="B47" s="371"/>
      <c r="C47" s="371"/>
      <c r="D47" s="443"/>
      <c r="E47" s="371"/>
      <c r="F47" s="453"/>
      <c r="G47" s="453"/>
      <c r="H47" s="453"/>
      <c r="I47" s="472"/>
      <c r="J47" s="452"/>
      <c r="K47" s="362"/>
      <c r="M47" s="717"/>
      <c r="N47" s="473"/>
      <c r="O47" s="676"/>
      <c r="P47" s="676"/>
      <c r="Q47" s="676"/>
      <c r="R47" s="676"/>
      <c r="S47" s="676"/>
      <c r="T47" s="676"/>
      <c r="U47" s="676"/>
      <c r="V47" s="677"/>
      <c r="W47" s="460"/>
      <c r="X47" s="374"/>
      <c r="Y47" s="374"/>
      <c r="Z47" s="374"/>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row>
    <row r="48" spans="1:53" s="382" customFormat="1" ht="54">
      <c r="A48" s="398">
        <v>2</v>
      </c>
      <c r="B48" s="399"/>
      <c r="C48" s="458" t="s">
        <v>82</v>
      </c>
      <c r="D48" s="430"/>
      <c r="E48" s="371"/>
      <c r="F48" s="431"/>
      <c r="G48" s="432" t="s">
        <v>3</v>
      </c>
      <c r="H48" s="431"/>
      <c r="I48" s="433"/>
      <c r="J48" s="403"/>
      <c r="K48" s="362"/>
      <c r="L48" s="371"/>
      <c r="M48" s="474"/>
      <c r="N48" s="371"/>
      <c r="O48" s="718" t="str">
        <f>IF(AA24=0,AG14,"")</f>
        <v/>
      </c>
      <c r="P48" s="718"/>
      <c r="Q48" s="718"/>
      <c r="R48" s="718"/>
      <c r="S48" s="718"/>
      <c r="T48" s="718"/>
      <c r="U48" s="718"/>
      <c r="V48" s="718"/>
      <c r="W48" s="373"/>
      <c r="X48" s="374"/>
      <c r="Y48" s="374"/>
      <c r="Z48" s="374"/>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c r="AZ48" s="371"/>
      <c r="BA48" s="371"/>
    </row>
    <row r="49" spans="2:54" s="382" customFormat="1" ht="15.6">
      <c r="B49" s="371"/>
      <c r="C49" s="719" t="s">
        <v>35</v>
      </c>
      <c r="D49" s="720"/>
      <c r="E49" s="403">
        <v>0</v>
      </c>
      <c r="F49" s="475"/>
      <c r="G49" s="350">
        <f>E49*$A$48</f>
        <v>0</v>
      </c>
      <c r="H49" s="350"/>
      <c r="I49" s="414" t="s">
        <v>52</v>
      </c>
      <c r="J49" s="403">
        <f t="shared" ref="J49:J51" si="11">IF(I49="Y",G49,0)</f>
        <v>0</v>
      </c>
      <c r="K49" s="362">
        <f>IF(I49="Y",1,0)</f>
        <v>0</v>
      </c>
      <c r="L49" s="371"/>
      <c r="M49" s="371"/>
      <c r="N49" s="371"/>
      <c r="O49" s="371"/>
      <c r="P49" s="371"/>
      <c r="Q49" s="371"/>
      <c r="R49" s="373"/>
      <c r="S49" s="371"/>
      <c r="T49" s="373"/>
      <c r="U49" s="371"/>
      <c r="V49" s="373"/>
      <c r="W49" s="373"/>
      <c r="X49" s="374"/>
      <c r="Y49" s="374"/>
      <c r="Z49" s="374"/>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row>
    <row r="50" spans="2:54" s="382" customFormat="1" ht="15.6">
      <c r="B50" s="371"/>
      <c r="C50" s="719" t="s">
        <v>27</v>
      </c>
      <c r="D50" s="720"/>
      <c r="E50" s="403">
        <v>5</v>
      </c>
      <c r="F50" s="475"/>
      <c r="G50" s="350">
        <v>6</v>
      </c>
      <c r="H50" s="350"/>
      <c r="I50" s="414" t="s">
        <v>51</v>
      </c>
      <c r="J50" s="403">
        <f t="shared" si="11"/>
        <v>6</v>
      </c>
      <c r="K50" s="362">
        <f t="shared" ref="K50:K51" si="12">IF(I50="Y",1,0)</f>
        <v>1</v>
      </c>
      <c r="L50" s="371"/>
      <c r="M50" s="371"/>
      <c r="N50" s="371"/>
      <c r="O50" s="371"/>
      <c r="P50" s="371"/>
      <c r="Q50" s="371"/>
      <c r="R50" s="373"/>
      <c r="S50" s="371"/>
      <c r="T50" s="373"/>
      <c r="U50" s="371"/>
      <c r="V50" s="373"/>
      <c r="W50" s="373"/>
      <c r="X50" s="374"/>
      <c r="Y50" s="374"/>
      <c r="Z50" s="374"/>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1"/>
      <c r="AZ50" s="371"/>
      <c r="BA50" s="371"/>
    </row>
    <row r="51" spans="2:54" s="382" customFormat="1" ht="31.5" customHeight="1">
      <c r="B51" s="371"/>
      <c r="C51" s="710" t="s">
        <v>100</v>
      </c>
      <c r="D51" s="711"/>
      <c r="E51" s="403"/>
      <c r="F51" s="475"/>
      <c r="G51" s="350">
        <v>10</v>
      </c>
      <c r="H51" s="350"/>
      <c r="I51" s="414" t="s">
        <v>52</v>
      </c>
      <c r="J51" s="403">
        <f t="shared" si="11"/>
        <v>0</v>
      </c>
      <c r="K51" s="362">
        <f t="shared" si="12"/>
        <v>0</v>
      </c>
      <c r="L51" s="371"/>
      <c r="M51" s="371"/>
      <c r="N51" s="371"/>
      <c r="O51" s="371"/>
      <c r="P51" s="371"/>
      <c r="Q51" s="371"/>
      <c r="R51" s="373"/>
      <c r="S51" s="371"/>
      <c r="T51" s="373"/>
      <c r="U51" s="371"/>
      <c r="V51" s="373"/>
      <c r="W51" s="373"/>
      <c r="X51" s="374"/>
      <c r="Y51" s="374"/>
      <c r="Z51" s="374"/>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row>
    <row r="52" spans="2:54" s="382" customFormat="1" ht="15.6">
      <c r="B52" s="371"/>
      <c r="C52" s="371"/>
      <c r="D52" s="354" t="s">
        <v>58</v>
      </c>
      <c r="E52" s="371"/>
      <c r="F52" s="453"/>
      <c r="G52" s="354">
        <f>MAX(G49:G51)</f>
        <v>10</v>
      </c>
      <c r="H52" s="453"/>
      <c r="I52" s="355">
        <f>MAX(J49:J51)</f>
        <v>6</v>
      </c>
      <c r="J52" s="403"/>
      <c r="K52" s="362"/>
      <c r="L52" s="371"/>
      <c r="M52" s="371"/>
      <c r="N52" s="371"/>
      <c r="O52" s="371"/>
      <c r="P52" s="371"/>
      <c r="Q52" s="371"/>
      <c r="R52" s="373"/>
      <c r="S52" s="371"/>
      <c r="T52" s="373"/>
      <c r="U52" s="371"/>
      <c r="V52" s="373"/>
      <c r="W52" s="373"/>
      <c r="X52" s="374"/>
      <c r="Y52" s="374"/>
      <c r="Z52" s="374"/>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c r="AZ52" s="371"/>
      <c r="BA52" s="371"/>
    </row>
    <row r="53" spans="2:54" s="382" customFormat="1" ht="15" customHeight="1">
      <c r="B53" s="371"/>
      <c r="C53" s="371"/>
      <c r="D53" s="354"/>
      <c r="E53" s="371"/>
      <c r="F53" s="437"/>
      <c r="G53" s="437"/>
      <c r="H53" s="437"/>
      <c r="I53" s="437"/>
      <c r="J53" s="403"/>
      <c r="K53" s="362"/>
      <c r="L53" s="371"/>
      <c r="M53" s="371"/>
      <c r="N53" s="371"/>
      <c r="O53" s="371"/>
      <c r="P53" s="371"/>
      <c r="Q53" s="371"/>
      <c r="R53" s="373"/>
      <c r="S53" s="371"/>
      <c r="T53" s="373"/>
      <c r="U53" s="371"/>
      <c r="V53" s="373"/>
      <c r="W53" s="373"/>
      <c r="X53" s="374"/>
      <c r="Y53" s="374"/>
      <c r="Z53" s="374"/>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1"/>
      <c r="AZ53" s="371"/>
      <c r="BA53" s="371"/>
    </row>
    <row r="54" spans="2:54" ht="15.6">
      <c r="C54" s="476"/>
      <c r="D54" s="477" t="s">
        <v>59</v>
      </c>
      <c r="E54" s="478"/>
      <c r="F54" s="479"/>
      <c r="G54" s="357">
        <f>G13+G25+G31+G36+G46+G52</f>
        <v>70</v>
      </c>
      <c r="H54" s="479"/>
      <c r="I54" s="357">
        <f>I13+I25+I31+I36+I46+I52</f>
        <v>58</v>
      </c>
      <c r="J54" s="480"/>
      <c r="K54" s="481"/>
      <c r="L54" s="397"/>
      <c r="M54" s="397"/>
      <c r="N54" s="397"/>
      <c r="O54" s="397"/>
      <c r="P54" s="397"/>
      <c r="Q54" s="397"/>
      <c r="R54" s="397"/>
      <c r="S54" s="397"/>
      <c r="T54" s="397"/>
      <c r="U54" s="397"/>
      <c r="V54" s="397"/>
      <c r="W54" s="482"/>
      <c r="X54" s="483"/>
      <c r="Y54" s="483"/>
      <c r="Z54" s="483"/>
      <c r="AA54" s="397"/>
      <c r="AB54" s="397"/>
      <c r="AC54" s="397"/>
      <c r="AD54" s="397"/>
      <c r="AE54" s="397"/>
      <c r="AF54" s="397"/>
      <c r="AG54" s="397"/>
      <c r="AH54" s="397"/>
      <c r="AI54" s="397"/>
      <c r="AJ54" s="397"/>
      <c r="AK54" s="397"/>
      <c r="AL54" s="397"/>
      <c r="AM54" s="397"/>
      <c r="AN54" s="397"/>
      <c r="AO54" s="397"/>
      <c r="AP54" s="397"/>
      <c r="AQ54" s="397"/>
      <c r="AR54" s="397"/>
      <c r="AS54" s="397"/>
      <c r="AT54" s="397"/>
      <c r="AU54" s="397"/>
      <c r="AV54" s="397"/>
      <c r="AW54" s="397"/>
      <c r="AX54" s="397"/>
      <c r="AY54" s="397"/>
      <c r="AZ54" s="397"/>
      <c r="BA54" s="397"/>
      <c r="BB54" s="397"/>
    </row>
    <row r="55" spans="2:54" ht="15.6">
      <c r="C55" s="476"/>
      <c r="D55" s="477"/>
      <c r="E55" s="478"/>
      <c r="F55" s="479"/>
      <c r="G55" s="357"/>
      <c r="H55" s="479"/>
      <c r="I55" s="357"/>
      <c r="J55" s="480"/>
      <c r="K55" s="481"/>
      <c r="L55" s="397"/>
      <c r="M55" s="397"/>
      <c r="N55" s="397"/>
      <c r="O55" s="397"/>
      <c r="P55" s="397"/>
      <c r="Q55" s="397"/>
      <c r="R55" s="397"/>
      <c r="S55" s="397"/>
      <c r="T55" s="397"/>
      <c r="U55" s="397"/>
      <c r="V55" s="397"/>
      <c r="W55" s="482"/>
      <c r="X55" s="483"/>
      <c r="Y55" s="483"/>
      <c r="Z55" s="483"/>
      <c r="AA55" s="397"/>
      <c r="AB55" s="397"/>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7"/>
      <c r="AY55" s="397"/>
      <c r="AZ55" s="397"/>
      <c r="BA55" s="397"/>
      <c r="BB55" s="397"/>
    </row>
    <row r="56" spans="2:54">
      <c r="C56" s="484"/>
      <c r="D56" s="484"/>
      <c r="E56" s="484"/>
      <c r="F56" s="484"/>
      <c r="G56" s="484"/>
      <c r="H56" s="484"/>
      <c r="I56" s="484"/>
      <c r="J56" s="397"/>
      <c r="K56" s="485"/>
      <c r="L56" s="397"/>
      <c r="M56" s="397"/>
      <c r="N56" s="397"/>
      <c r="O56" s="397"/>
      <c r="P56" s="397"/>
      <c r="Q56" s="397"/>
      <c r="R56" s="482"/>
      <c r="S56" s="397"/>
      <c r="T56" s="482"/>
      <c r="U56" s="397"/>
      <c r="V56" s="482"/>
      <c r="W56" s="482"/>
      <c r="X56" s="483"/>
      <c r="Y56" s="483"/>
      <c r="Z56" s="483"/>
      <c r="AA56" s="397"/>
      <c r="AB56" s="397"/>
      <c r="AC56" s="397"/>
      <c r="AD56" s="397"/>
      <c r="AE56" s="397"/>
      <c r="AF56" s="397"/>
      <c r="AG56" s="397"/>
      <c r="AH56" s="397"/>
      <c r="AI56" s="397"/>
      <c r="AJ56" s="397"/>
      <c r="AK56" s="397"/>
      <c r="AL56" s="397"/>
      <c r="AM56" s="397"/>
      <c r="AN56" s="397"/>
      <c r="AO56" s="397"/>
      <c r="AP56" s="397"/>
      <c r="AQ56" s="397"/>
      <c r="AR56" s="397"/>
      <c r="AS56" s="397"/>
      <c r="AT56" s="397"/>
      <c r="AU56" s="397"/>
      <c r="AV56" s="397"/>
      <c r="AW56" s="397"/>
      <c r="AX56" s="397"/>
      <c r="AY56" s="397"/>
      <c r="AZ56" s="397"/>
      <c r="BA56" s="397"/>
      <c r="BB56" s="397"/>
    </row>
    <row r="57" spans="2:54" ht="18">
      <c r="C57" s="458" t="s">
        <v>108</v>
      </c>
      <c r="D57" s="397"/>
      <c r="E57" s="397"/>
      <c r="F57" s="397"/>
      <c r="G57" s="397"/>
      <c r="H57" s="397"/>
      <c r="I57" s="397"/>
      <c r="J57" s="397"/>
      <c r="K57" s="485"/>
      <c r="L57" s="397"/>
      <c r="M57" s="397"/>
      <c r="N57" s="397"/>
      <c r="O57" s="397"/>
      <c r="P57" s="397"/>
      <c r="Q57" s="397"/>
      <c r="R57" s="482"/>
      <c r="S57" s="397"/>
      <c r="T57" s="482"/>
      <c r="U57" s="397"/>
      <c r="V57" s="482"/>
      <c r="W57" s="482"/>
      <c r="X57" s="483"/>
      <c r="Y57" s="483"/>
      <c r="Z57" s="483"/>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97"/>
      <c r="BB57" s="397"/>
    </row>
    <row r="58" spans="2:54" ht="37.5" customHeight="1">
      <c r="C58" s="705" t="s">
        <v>107</v>
      </c>
      <c r="D58" s="705"/>
      <c r="E58" s="435">
        <v>0</v>
      </c>
      <c r="F58" s="486"/>
      <c r="G58" s="368"/>
      <c r="H58" s="367"/>
      <c r="I58" s="397"/>
      <c r="J58" s="397"/>
      <c r="K58" s="485"/>
      <c r="L58" s="397"/>
      <c r="M58" s="397"/>
      <c r="N58" s="397"/>
      <c r="O58" s="397"/>
      <c r="P58" s="397"/>
      <c r="Q58" s="397"/>
      <c r="R58" s="482"/>
      <c r="S58" s="397"/>
      <c r="T58" s="482"/>
      <c r="U58" s="397"/>
      <c r="V58" s="482"/>
      <c r="W58" s="482"/>
      <c r="X58" s="483"/>
      <c r="Y58" s="483"/>
      <c r="Z58" s="483"/>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B58" s="397"/>
    </row>
    <row r="59" spans="2:54" ht="31.2" customHeight="1">
      <c r="C59" s="688" t="s">
        <v>156</v>
      </c>
      <c r="D59" s="689"/>
      <c r="E59" s="435"/>
      <c r="F59" s="367"/>
      <c r="G59" s="368"/>
      <c r="H59" s="367"/>
      <c r="I59" s="397"/>
      <c r="J59" s="397"/>
      <c r="K59" s="485"/>
      <c r="L59" s="397"/>
      <c r="M59" s="397"/>
      <c r="N59" s="397"/>
      <c r="O59" s="397"/>
      <c r="P59" s="397"/>
      <c r="Q59" s="397"/>
      <c r="R59" s="482"/>
      <c r="S59" s="397"/>
      <c r="T59" s="482"/>
      <c r="U59" s="397"/>
      <c r="V59" s="482"/>
      <c r="W59" s="482"/>
      <c r="X59" s="483"/>
      <c r="Y59" s="483"/>
      <c r="Z59" s="483"/>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B59" s="397"/>
    </row>
    <row r="60" spans="2:54" ht="15.6">
      <c r="C60" s="714"/>
      <c r="D60" s="721"/>
      <c r="E60" s="435"/>
      <c r="F60" s="367"/>
      <c r="G60" s="368"/>
      <c r="H60" s="367"/>
      <c r="I60" s="397"/>
      <c r="J60" s="397"/>
      <c r="K60" s="485"/>
      <c r="L60" s="397"/>
      <c r="M60" s="397"/>
      <c r="N60" s="397"/>
      <c r="O60" s="397"/>
      <c r="P60" s="397"/>
      <c r="Q60" s="397"/>
      <c r="R60" s="482"/>
      <c r="S60" s="397"/>
      <c r="T60" s="482"/>
      <c r="U60" s="397"/>
      <c r="V60" s="482"/>
      <c r="W60" s="482"/>
      <c r="X60" s="483"/>
      <c r="Y60" s="483"/>
      <c r="Z60" s="483"/>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B60" s="397"/>
    </row>
    <row r="61" spans="2:54" ht="15.6">
      <c r="C61" s="714"/>
      <c r="D61" s="715"/>
      <c r="E61" s="397"/>
      <c r="F61" s="397"/>
      <c r="G61" s="489"/>
      <c r="H61" s="397"/>
      <c r="I61" s="397"/>
      <c r="J61" s="397"/>
      <c r="K61" s="485"/>
      <c r="L61" s="397"/>
      <c r="M61" s="397"/>
      <c r="N61" s="397"/>
      <c r="O61" s="397"/>
      <c r="P61" s="397"/>
      <c r="Q61" s="397"/>
      <c r="R61" s="482"/>
      <c r="S61" s="397"/>
      <c r="T61" s="482"/>
      <c r="U61" s="397"/>
      <c r="V61" s="482"/>
      <c r="W61" s="482"/>
      <c r="X61" s="483"/>
      <c r="Y61" s="483"/>
      <c r="Z61" s="483"/>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7"/>
      <c r="AY61" s="397"/>
      <c r="AZ61" s="397"/>
      <c r="BA61" s="397"/>
      <c r="BB61" s="397"/>
    </row>
    <row r="62" spans="2:54" ht="15.6">
      <c r="C62" s="705" t="s">
        <v>112</v>
      </c>
      <c r="D62" s="705"/>
      <c r="E62" s="397"/>
      <c r="F62" s="397"/>
      <c r="G62" s="489"/>
      <c r="H62" s="397"/>
      <c r="I62" s="397"/>
      <c r="J62" s="397"/>
      <c r="K62" s="485"/>
      <c r="L62" s="397"/>
      <c r="M62" s="397"/>
      <c r="N62" s="397"/>
      <c r="O62" s="397"/>
      <c r="P62" s="397"/>
      <c r="Q62" s="397"/>
      <c r="R62" s="482"/>
      <c r="S62" s="397"/>
      <c r="T62" s="482"/>
      <c r="U62" s="397"/>
      <c r="V62" s="482"/>
      <c r="W62" s="482"/>
      <c r="X62" s="483"/>
      <c r="Y62" s="483"/>
      <c r="Z62" s="483"/>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row>
    <row r="63" spans="2:54" ht="15.6">
      <c r="C63" s="705" t="s">
        <v>113</v>
      </c>
      <c r="D63" s="705"/>
      <c r="E63" s="435">
        <v>0</v>
      </c>
      <c r="F63" s="486"/>
      <c r="G63" s="368"/>
      <c r="H63" s="366"/>
      <c r="I63" s="414" t="s">
        <v>51</v>
      </c>
      <c r="J63" s="397"/>
      <c r="K63" s="485"/>
      <c r="L63" s="397"/>
      <c r="M63" s="397"/>
      <c r="N63" s="397"/>
      <c r="O63" s="397"/>
      <c r="P63" s="397"/>
      <c r="Q63" s="397"/>
      <c r="R63" s="482"/>
      <c r="S63" s="397"/>
      <c r="T63" s="482"/>
      <c r="U63" s="397"/>
      <c r="V63" s="482"/>
      <c r="W63" s="482"/>
      <c r="X63" s="483"/>
      <c r="Y63" s="483"/>
      <c r="Z63" s="483"/>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7"/>
      <c r="AY63" s="397"/>
      <c r="AZ63" s="397"/>
      <c r="BA63" s="397"/>
      <c r="BB63" s="397"/>
    </row>
    <row r="64" spans="2:54" ht="36" customHeight="1">
      <c r="C64" s="705" t="s">
        <v>120</v>
      </c>
      <c r="D64" s="705"/>
      <c r="E64" s="435"/>
      <c r="F64" s="486"/>
      <c r="G64" s="368"/>
      <c r="H64" s="366"/>
      <c r="I64" s="414" t="s">
        <v>52</v>
      </c>
      <c r="J64" s="397"/>
      <c r="K64" s="485"/>
      <c r="L64" s="397"/>
      <c r="M64" s="397"/>
      <c r="N64" s="397"/>
      <c r="O64" s="397"/>
      <c r="P64" s="397"/>
      <c r="Q64" s="397"/>
      <c r="R64" s="482"/>
      <c r="S64" s="397"/>
      <c r="T64" s="482"/>
      <c r="U64" s="397"/>
      <c r="V64" s="482"/>
      <c r="W64" s="482"/>
      <c r="X64" s="483"/>
      <c r="Y64" s="483"/>
      <c r="Z64" s="483"/>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7"/>
      <c r="AY64" s="397"/>
      <c r="AZ64" s="397"/>
      <c r="BA64" s="397"/>
      <c r="BB64" s="397"/>
    </row>
    <row r="65" spans="3:54" ht="15.6">
      <c r="C65" s="710" t="s">
        <v>114</v>
      </c>
      <c r="D65" s="711"/>
      <c r="E65" s="435"/>
      <c r="F65" s="486"/>
      <c r="G65" s="368"/>
      <c r="H65" s="366"/>
      <c r="I65" s="414" t="s">
        <v>51</v>
      </c>
      <c r="J65" s="397"/>
      <c r="K65" s="485"/>
      <c r="L65" s="397"/>
      <c r="M65" s="397"/>
      <c r="N65" s="397"/>
      <c r="O65" s="397"/>
      <c r="P65" s="397"/>
      <c r="Q65" s="397"/>
      <c r="R65" s="482"/>
      <c r="S65" s="397"/>
      <c r="T65" s="482"/>
      <c r="U65" s="397"/>
      <c r="V65" s="482"/>
      <c r="W65" s="482"/>
      <c r="X65" s="483"/>
      <c r="Y65" s="483"/>
      <c r="Z65" s="483"/>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row>
    <row r="66" spans="3:54" ht="15.6">
      <c r="C66" s="712" t="s">
        <v>115</v>
      </c>
      <c r="D66" s="713"/>
      <c r="E66" s="435"/>
      <c r="F66" s="486"/>
      <c r="G66" s="368"/>
      <c r="H66" s="366"/>
      <c r="I66" s="506" t="s">
        <v>51</v>
      </c>
      <c r="J66" s="397"/>
      <c r="K66" s="485"/>
      <c r="L66" s="397"/>
      <c r="M66" s="397"/>
      <c r="N66" s="397"/>
      <c r="O66" s="397"/>
      <c r="P66" s="397"/>
      <c r="Q66" s="397"/>
      <c r="R66" s="482"/>
      <c r="S66" s="397"/>
      <c r="T66" s="482"/>
      <c r="U66" s="397"/>
      <c r="V66" s="482"/>
      <c r="W66" s="482"/>
      <c r="X66" s="483"/>
      <c r="Y66" s="483"/>
      <c r="Z66" s="483"/>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7"/>
      <c r="AY66" s="397"/>
      <c r="AZ66" s="397"/>
      <c r="BA66" s="397"/>
      <c r="BB66" s="397"/>
    </row>
    <row r="67" spans="3:54" ht="15.75" customHeight="1">
      <c r="C67" s="705" t="s">
        <v>103</v>
      </c>
      <c r="D67" s="705"/>
      <c r="E67" s="435"/>
      <c r="F67" s="486"/>
      <c r="G67" s="776" t="s">
        <v>157</v>
      </c>
      <c r="H67" s="777"/>
      <c r="I67" s="777"/>
      <c r="J67" s="777"/>
      <c r="K67" s="778"/>
      <c r="L67" s="648"/>
      <c r="M67" s="648"/>
      <c r="N67" s="397"/>
      <c r="O67" s="397"/>
      <c r="P67" s="397"/>
      <c r="Q67" s="397"/>
      <c r="R67" s="482"/>
      <c r="S67" s="397"/>
      <c r="T67" s="482"/>
      <c r="U67" s="397"/>
      <c r="V67" s="482"/>
      <c r="W67" s="482"/>
      <c r="X67" s="483"/>
      <c r="Y67" s="483"/>
      <c r="Z67" s="483"/>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7"/>
      <c r="AY67" s="397"/>
      <c r="AZ67" s="397"/>
      <c r="BA67" s="397"/>
      <c r="BB67" s="397"/>
    </row>
    <row r="68" spans="3:54" ht="31.5" customHeight="1">
      <c r="C68" s="710" t="s">
        <v>111</v>
      </c>
      <c r="D68" s="711"/>
      <c r="E68" s="435"/>
      <c r="F68" s="486"/>
      <c r="G68" s="368"/>
      <c r="H68" s="367"/>
      <c r="I68" s="367"/>
      <c r="J68" s="397"/>
      <c r="K68" s="485"/>
      <c r="L68" s="397"/>
      <c r="M68" s="397"/>
      <c r="N68" s="397"/>
      <c r="O68" s="397"/>
      <c r="P68" s="397"/>
      <c r="Q68" s="397"/>
      <c r="R68" s="482"/>
      <c r="S68" s="397"/>
      <c r="T68" s="482"/>
      <c r="U68" s="397"/>
      <c r="V68" s="482"/>
      <c r="W68" s="482"/>
      <c r="X68" s="483"/>
      <c r="Y68" s="483"/>
      <c r="Z68" s="483"/>
      <c r="AA68" s="397"/>
      <c r="AB68" s="397"/>
      <c r="AC68" s="397"/>
      <c r="AD68" s="397"/>
      <c r="AE68" s="397"/>
      <c r="AF68" s="397"/>
      <c r="AG68" s="397"/>
      <c r="AH68" s="397"/>
      <c r="AI68" s="397"/>
      <c r="AJ68" s="397"/>
      <c r="AK68" s="397"/>
      <c r="AL68" s="397"/>
      <c r="AM68" s="397"/>
      <c r="AN68" s="397"/>
      <c r="AO68" s="397"/>
      <c r="AP68" s="397"/>
      <c r="AQ68" s="397"/>
      <c r="AR68" s="397"/>
      <c r="AS68" s="397"/>
      <c r="AT68" s="397"/>
      <c r="AU68" s="397"/>
      <c r="AV68" s="397"/>
      <c r="AW68" s="397"/>
      <c r="AX68" s="397"/>
      <c r="AY68" s="397"/>
      <c r="AZ68" s="397"/>
      <c r="BA68" s="397"/>
      <c r="BB68" s="397"/>
    </row>
    <row r="69" spans="3:54" ht="15.6">
      <c r="C69" s="712" t="s">
        <v>116</v>
      </c>
      <c r="D69" s="713"/>
      <c r="E69" s="435"/>
      <c r="F69" s="486"/>
      <c r="G69" s="706" t="s">
        <v>158</v>
      </c>
      <c r="H69" s="707"/>
      <c r="I69" s="707"/>
      <c r="J69" s="707"/>
      <c r="K69" s="707"/>
      <c r="L69" s="707"/>
      <c r="M69" s="708"/>
      <c r="N69" s="397"/>
      <c r="O69" s="397"/>
      <c r="P69" s="397"/>
      <c r="Q69" s="397"/>
      <c r="R69" s="482"/>
      <c r="S69" s="397"/>
      <c r="T69" s="482"/>
      <c r="U69" s="397"/>
      <c r="V69" s="482"/>
      <c r="W69" s="482"/>
      <c r="X69" s="483"/>
      <c r="Y69" s="483"/>
      <c r="Z69" s="483"/>
      <c r="AA69" s="397"/>
      <c r="AB69" s="397"/>
      <c r="AC69" s="397"/>
      <c r="AD69" s="397"/>
      <c r="AE69" s="397"/>
      <c r="AF69" s="397"/>
      <c r="AG69" s="397"/>
      <c r="AH69" s="397"/>
      <c r="AI69" s="397"/>
      <c r="AJ69" s="397"/>
      <c r="AK69" s="397"/>
      <c r="AL69" s="397"/>
      <c r="AM69" s="397"/>
      <c r="AN69" s="397"/>
      <c r="AO69" s="397"/>
      <c r="AP69" s="397"/>
      <c r="AQ69" s="397"/>
      <c r="AR69" s="397"/>
      <c r="AS69" s="397"/>
      <c r="AT69" s="397"/>
      <c r="AU69" s="397"/>
      <c r="AV69" s="397"/>
      <c r="AW69" s="397"/>
      <c r="AX69" s="397"/>
      <c r="AY69" s="397"/>
      <c r="AZ69" s="397"/>
      <c r="BA69" s="397"/>
      <c r="BB69" s="397"/>
    </row>
    <row r="70" spans="3:54" ht="15.6">
      <c r="C70" s="705" t="s">
        <v>117</v>
      </c>
      <c r="D70" s="705"/>
      <c r="E70" s="435"/>
      <c r="F70" s="486"/>
      <c r="G70" s="706" t="s">
        <v>144</v>
      </c>
      <c r="H70" s="707"/>
      <c r="I70" s="708"/>
      <c r="J70" s="397"/>
      <c r="K70" s="485"/>
      <c r="L70" s="397"/>
      <c r="M70" s="397"/>
      <c r="N70" s="397"/>
      <c r="O70" s="397"/>
      <c r="P70" s="397"/>
      <c r="Q70" s="397"/>
      <c r="R70" s="482"/>
      <c r="S70" s="397"/>
      <c r="T70" s="482"/>
      <c r="U70" s="397"/>
      <c r="V70" s="482"/>
      <c r="W70" s="482"/>
      <c r="X70" s="483"/>
      <c r="Y70" s="483"/>
      <c r="Z70" s="483"/>
      <c r="AA70" s="397"/>
      <c r="AB70" s="397"/>
      <c r="AC70" s="397"/>
      <c r="AD70" s="397"/>
      <c r="AE70" s="397"/>
      <c r="AF70" s="397"/>
      <c r="AG70" s="397"/>
      <c r="AH70" s="397"/>
      <c r="AI70" s="397"/>
      <c r="AJ70" s="397"/>
      <c r="AK70" s="397"/>
      <c r="AL70" s="397"/>
      <c r="AM70" s="397"/>
      <c r="AN70" s="397"/>
      <c r="AO70" s="397"/>
      <c r="AP70" s="397"/>
      <c r="AQ70" s="397"/>
      <c r="AR70" s="397"/>
      <c r="AS70" s="397"/>
      <c r="AT70" s="397"/>
      <c r="AU70" s="397"/>
      <c r="AV70" s="397"/>
      <c r="AW70" s="397"/>
      <c r="AX70" s="397"/>
      <c r="AY70" s="397"/>
      <c r="AZ70" s="397"/>
      <c r="BA70" s="397"/>
      <c r="BB70" s="397"/>
    </row>
    <row r="71" spans="3:54" ht="15.6">
      <c r="C71" s="705" t="s">
        <v>118</v>
      </c>
      <c r="D71" s="705"/>
      <c r="E71" s="435"/>
      <c r="F71" s="486"/>
      <c r="G71" s="706" t="s">
        <v>144</v>
      </c>
      <c r="H71" s="707"/>
      <c r="I71" s="708"/>
      <c r="J71" s="397"/>
      <c r="K71" s="485"/>
      <c r="L71" s="397"/>
      <c r="M71" s="397"/>
      <c r="N71" s="397"/>
      <c r="O71" s="397"/>
      <c r="P71" s="397"/>
      <c r="Q71" s="397"/>
      <c r="R71" s="482"/>
      <c r="S71" s="397"/>
      <c r="T71" s="482"/>
      <c r="U71" s="397"/>
      <c r="V71" s="482"/>
      <c r="W71" s="482"/>
      <c r="X71" s="483"/>
      <c r="Y71" s="483"/>
      <c r="Z71" s="483"/>
      <c r="AA71" s="397"/>
      <c r="AB71" s="397"/>
      <c r="AC71" s="397"/>
      <c r="AD71" s="397"/>
      <c r="AE71" s="397"/>
      <c r="AF71" s="397"/>
      <c r="AG71" s="397"/>
      <c r="AH71" s="397"/>
      <c r="AI71" s="397"/>
      <c r="AJ71" s="397"/>
      <c r="AK71" s="397"/>
      <c r="AL71" s="397"/>
      <c r="AM71" s="397"/>
      <c r="AN71" s="397"/>
      <c r="AO71" s="397"/>
      <c r="AP71" s="397"/>
      <c r="AQ71" s="397"/>
      <c r="AR71" s="397"/>
      <c r="AS71" s="397"/>
      <c r="AT71" s="397"/>
      <c r="AU71" s="397"/>
      <c r="AV71" s="397"/>
      <c r="AW71" s="397"/>
      <c r="AX71" s="397"/>
      <c r="AY71" s="397"/>
      <c r="AZ71" s="397"/>
      <c r="BA71" s="397"/>
      <c r="BB71" s="397"/>
    </row>
    <row r="72" spans="3:54" ht="15.6">
      <c r="C72" s="705" t="s">
        <v>119</v>
      </c>
      <c r="D72" s="705"/>
      <c r="E72" s="435"/>
      <c r="F72" s="486"/>
      <c r="G72" s="706" t="s">
        <v>144</v>
      </c>
      <c r="H72" s="707"/>
      <c r="I72" s="708"/>
      <c r="J72" s="397"/>
      <c r="K72" s="485"/>
      <c r="L72" s="397"/>
      <c r="M72" s="397"/>
      <c r="N72" s="397"/>
      <c r="O72" s="397"/>
      <c r="P72" s="397"/>
      <c r="Q72" s="397"/>
      <c r="R72" s="482"/>
      <c r="S72" s="397"/>
      <c r="T72" s="482"/>
      <c r="U72" s="397"/>
      <c r="V72" s="482"/>
      <c r="W72" s="482"/>
      <c r="X72" s="483"/>
      <c r="Y72" s="483"/>
      <c r="Z72" s="483"/>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7"/>
    </row>
    <row r="73" spans="3:54" ht="15.6">
      <c r="C73" s="709" t="s">
        <v>110</v>
      </c>
      <c r="D73" s="709"/>
      <c r="E73" s="435"/>
      <c r="F73" s="486"/>
      <c r="G73" s="706" t="s">
        <v>144</v>
      </c>
      <c r="H73" s="707"/>
      <c r="I73" s="708"/>
      <c r="J73" s="397"/>
      <c r="K73" s="485"/>
      <c r="L73" s="397"/>
      <c r="M73" s="397"/>
      <c r="N73" s="397"/>
      <c r="O73" s="397"/>
      <c r="P73" s="397"/>
      <c r="Q73" s="397"/>
      <c r="R73" s="482"/>
      <c r="S73" s="397"/>
      <c r="T73" s="482"/>
      <c r="U73" s="397"/>
      <c r="V73" s="482"/>
      <c r="W73" s="482"/>
      <c r="X73" s="483"/>
      <c r="Y73" s="483"/>
      <c r="Z73" s="483"/>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7"/>
      <c r="AY73" s="397"/>
      <c r="AZ73" s="397"/>
      <c r="BA73" s="397"/>
      <c r="BB73" s="397"/>
    </row>
    <row r="74" spans="3:54">
      <c r="C74" s="397"/>
      <c r="D74" s="397"/>
      <c r="E74" s="397"/>
      <c r="F74" s="397"/>
      <c r="G74" s="397"/>
      <c r="H74" s="397"/>
      <c r="I74" s="397"/>
      <c r="J74" s="397"/>
      <c r="K74" s="490"/>
      <c r="L74" s="491"/>
      <c r="M74" s="397"/>
      <c r="N74" s="397"/>
      <c r="O74" s="397"/>
      <c r="P74" s="397"/>
      <c r="Q74" s="397"/>
      <c r="R74" s="482"/>
      <c r="S74" s="397"/>
      <c r="T74" s="482"/>
      <c r="U74" s="397"/>
      <c r="V74" s="482"/>
      <c r="W74" s="482"/>
      <c r="X74" s="483"/>
      <c r="Y74" s="483"/>
      <c r="Z74" s="483"/>
      <c r="AA74" s="397"/>
      <c r="AB74" s="397"/>
      <c r="AC74" s="397"/>
      <c r="AD74" s="397"/>
      <c r="AE74" s="397"/>
      <c r="AF74" s="397"/>
      <c r="AG74" s="397"/>
      <c r="AH74" s="397"/>
      <c r="AI74" s="397"/>
      <c r="AJ74" s="397"/>
      <c r="AK74" s="397"/>
      <c r="AL74" s="397"/>
      <c r="AM74" s="397"/>
      <c r="AN74" s="397"/>
      <c r="AO74" s="397"/>
      <c r="AP74" s="397"/>
      <c r="AQ74" s="397"/>
      <c r="AR74" s="397"/>
      <c r="AS74" s="397"/>
      <c r="AT74" s="397"/>
      <c r="AU74" s="397"/>
      <c r="AV74" s="397"/>
      <c r="AW74" s="397"/>
      <c r="AX74" s="397"/>
      <c r="AY74" s="397"/>
      <c r="AZ74" s="397"/>
      <c r="BA74" s="397"/>
      <c r="BB74" s="397"/>
    </row>
    <row r="75" spans="3:54">
      <c r="C75" s="397"/>
      <c r="D75" s="397"/>
      <c r="E75" s="397"/>
      <c r="F75" s="397"/>
      <c r="G75" s="397"/>
      <c r="H75" s="397"/>
      <c r="I75" s="397"/>
      <c r="J75" s="397"/>
      <c r="K75" s="490"/>
      <c r="L75" s="491"/>
      <c r="M75" s="397"/>
      <c r="N75" s="397"/>
      <c r="O75" s="397"/>
      <c r="P75" s="397"/>
      <c r="Q75" s="397"/>
      <c r="R75" s="482"/>
      <c r="S75" s="397"/>
      <c r="T75" s="482"/>
      <c r="U75" s="397"/>
      <c r="V75" s="482"/>
      <c r="W75" s="482"/>
      <c r="X75" s="483"/>
      <c r="Y75" s="483"/>
      <c r="Z75" s="483"/>
      <c r="AA75" s="397"/>
      <c r="AB75" s="397"/>
      <c r="AC75" s="397"/>
      <c r="AD75" s="397"/>
      <c r="AE75" s="397"/>
      <c r="AF75" s="397"/>
      <c r="AG75" s="397"/>
      <c r="AH75" s="397"/>
      <c r="AI75" s="397"/>
      <c r="AJ75" s="397"/>
      <c r="AK75" s="397"/>
      <c r="AL75" s="397"/>
      <c r="AM75" s="397"/>
      <c r="AN75" s="397"/>
      <c r="AO75" s="397"/>
      <c r="AP75" s="397"/>
      <c r="AQ75" s="397"/>
      <c r="AR75" s="397"/>
      <c r="AS75" s="397"/>
      <c r="AT75" s="397"/>
      <c r="AU75" s="397"/>
      <c r="AV75" s="397"/>
      <c r="AW75" s="397"/>
      <c r="AX75" s="397"/>
      <c r="AY75" s="397"/>
      <c r="AZ75" s="397"/>
      <c r="BA75" s="397"/>
      <c r="BB75" s="397"/>
    </row>
    <row r="76" spans="3:54">
      <c r="C76" s="397"/>
      <c r="D76" s="397"/>
      <c r="E76" s="397"/>
      <c r="F76" s="397"/>
      <c r="G76" s="397"/>
      <c r="H76" s="397"/>
      <c r="I76" s="397"/>
      <c r="J76" s="397"/>
      <c r="K76" s="490"/>
      <c r="L76" s="491"/>
      <c r="M76" s="397"/>
      <c r="N76" s="397"/>
      <c r="O76" s="397"/>
      <c r="P76" s="397"/>
      <c r="Q76" s="397"/>
      <c r="R76" s="482"/>
      <c r="S76" s="397"/>
      <c r="T76" s="482"/>
      <c r="U76" s="397"/>
      <c r="V76" s="482"/>
      <c r="W76" s="482"/>
      <c r="X76" s="483"/>
      <c r="Y76" s="483"/>
      <c r="Z76" s="483"/>
      <c r="AA76" s="397"/>
      <c r="AB76" s="397"/>
      <c r="AC76" s="397"/>
      <c r="AD76" s="397"/>
      <c r="AE76" s="397"/>
      <c r="AF76" s="397"/>
      <c r="AG76" s="397"/>
      <c r="AH76" s="397"/>
      <c r="AI76" s="397"/>
      <c r="AJ76" s="397"/>
      <c r="AK76" s="397"/>
      <c r="AL76" s="397"/>
      <c r="AM76" s="397"/>
      <c r="AN76" s="397"/>
      <c r="AO76" s="397"/>
      <c r="AP76" s="397"/>
      <c r="AQ76" s="397"/>
      <c r="AR76" s="397"/>
      <c r="AS76" s="397"/>
      <c r="AT76" s="397"/>
      <c r="AU76" s="397"/>
      <c r="AV76" s="397"/>
      <c r="AW76" s="397"/>
      <c r="AX76" s="397"/>
      <c r="AY76" s="397"/>
      <c r="AZ76" s="397"/>
      <c r="BA76" s="397"/>
      <c r="BB76" s="397"/>
    </row>
    <row r="77" spans="3:54">
      <c r="C77" s="397"/>
      <c r="D77" s="397"/>
      <c r="E77" s="397"/>
      <c r="F77" s="397"/>
      <c r="G77" s="397"/>
      <c r="H77" s="397"/>
      <c r="I77" s="397"/>
      <c r="J77" s="397"/>
      <c r="K77" s="490"/>
      <c r="L77" s="491"/>
      <c r="M77" s="397"/>
      <c r="N77" s="397"/>
      <c r="O77" s="397"/>
      <c r="P77" s="397"/>
      <c r="Q77" s="397"/>
      <c r="R77" s="482"/>
      <c r="S77" s="397"/>
      <c r="T77" s="482"/>
      <c r="U77" s="397"/>
      <c r="V77" s="482"/>
      <c r="W77" s="482"/>
      <c r="X77" s="483"/>
      <c r="Y77" s="483"/>
      <c r="Z77" s="483"/>
      <c r="AA77" s="397"/>
      <c r="AB77" s="397"/>
      <c r="AC77" s="397"/>
      <c r="AD77" s="397"/>
      <c r="AE77" s="397"/>
      <c r="AF77" s="397"/>
      <c r="AG77" s="397"/>
      <c r="AH77" s="397"/>
      <c r="AI77" s="397"/>
      <c r="AJ77" s="397"/>
      <c r="AK77" s="397"/>
      <c r="AL77" s="397"/>
      <c r="AM77" s="397"/>
      <c r="AN77" s="397"/>
      <c r="AO77" s="397"/>
      <c r="AP77" s="397"/>
      <c r="AQ77" s="397"/>
      <c r="AR77" s="397"/>
      <c r="AS77" s="397"/>
      <c r="AT77" s="397"/>
      <c r="AU77" s="397"/>
      <c r="AV77" s="397"/>
      <c r="AW77" s="397"/>
      <c r="AX77" s="397"/>
      <c r="AY77" s="397"/>
      <c r="AZ77" s="397"/>
      <c r="BA77" s="397"/>
      <c r="BB77" s="397"/>
    </row>
    <row r="78" spans="3:54">
      <c r="C78" s="397"/>
      <c r="D78" s="397"/>
      <c r="E78" s="397"/>
      <c r="F78" s="397"/>
      <c r="G78" s="397"/>
      <c r="H78" s="397"/>
      <c r="I78" s="397"/>
      <c r="J78" s="397"/>
      <c r="K78" s="490"/>
      <c r="L78" s="491"/>
      <c r="M78" s="397"/>
      <c r="N78" s="397"/>
      <c r="O78" s="397"/>
      <c r="P78" s="397"/>
      <c r="Q78" s="397"/>
      <c r="R78" s="482"/>
      <c r="S78" s="397"/>
      <c r="T78" s="482"/>
      <c r="U78" s="397"/>
      <c r="V78" s="482"/>
      <c r="W78" s="482"/>
      <c r="X78" s="483"/>
      <c r="Y78" s="483"/>
      <c r="Z78" s="483"/>
      <c r="AA78" s="397"/>
      <c r="AB78" s="397"/>
      <c r="AC78" s="397"/>
      <c r="AD78" s="397"/>
      <c r="AE78" s="397"/>
      <c r="AF78" s="397"/>
      <c r="AG78" s="397"/>
      <c r="AH78" s="397"/>
      <c r="AI78" s="397"/>
      <c r="AJ78" s="397"/>
      <c r="AK78" s="397"/>
      <c r="AL78" s="397"/>
      <c r="AM78" s="397"/>
      <c r="AN78" s="397"/>
      <c r="AO78" s="397"/>
      <c r="AP78" s="397"/>
      <c r="AQ78" s="397"/>
      <c r="AR78" s="397"/>
      <c r="AS78" s="397"/>
      <c r="AT78" s="397"/>
      <c r="AU78" s="397"/>
      <c r="AV78" s="397"/>
      <c r="AW78" s="397"/>
      <c r="AX78" s="397"/>
      <c r="AY78" s="397"/>
      <c r="AZ78" s="397"/>
      <c r="BA78" s="397"/>
      <c r="BB78" s="397"/>
    </row>
    <row r="79" spans="3:54">
      <c r="C79" s="397"/>
      <c r="D79" s="397"/>
      <c r="E79" s="397"/>
      <c r="F79" s="397"/>
      <c r="G79" s="397"/>
      <c r="H79" s="397"/>
      <c r="I79" s="397"/>
      <c r="J79" s="397"/>
      <c r="K79" s="490"/>
      <c r="L79" s="491"/>
      <c r="M79" s="397"/>
      <c r="N79" s="397"/>
      <c r="O79" s="397"/>
      <c r="P79" s="397"/>
      <c r="Q79" s="397"/>
      <c r="R79" s="482"/>
      <c r="S79" s="397"/>
      <c r="T79" s="482"/>
      <c r="U79" s="397"/>
      <c r="V79" s="482"/>
      <c r="W79" s="482"/>
      <c r="X79" s="483"/>
      <c r="Y79" s="483"/>
      <c r="Z79" s="483"/>
      <c r="AA79" s="397"/>
      <c r="AB79" s="397"/>
      <c r="AC79" s="397"/>
      <c r="AD79" s="397"/>
      <c r="AE79" s="397"/>
      <c r="AF79" s="397"/>
      <c r="AG79" s="397"/>
      <c r="AH79" s="397"/>
      <c r="AI79" s="397"/>
      <c r="AJ79" s="397"/>
      <c r="AK79" s="397"/>
      <c r="AL79" s="397"/>
      <c r="AM79" s="397"/>
      <c r="AN79" s="397"/>
      <c r="AO79" s="397"/>
      <c r="AP79" s="397"/>
      <c r="AQ79" s="397"/>
      <c r="AR79" s="397"/>
      <c r="AS79" s="397"/>
      <c r="AT79" s="397"/>
      <c r="AU79" s="397"/>
      <c r="AV79" s="397"/>
      <c r="AW79" s="397"/>
      <c r="AX79" s="397"/>
      <c r="AY79" s="397"/>
      <c r="AZ79" s="397"/>
      <c r="BA79" s="397"/>
      <c r="BB79" s="397"/>
    </row>
    <row r="80" spans="3:54">
      <c r="C80" s="397"/>
      <c r="D80" s="397"/>
      <c r="E80" s="492"/>
      <c r="F80" s="492"/>
      <c r="G80" s="492"/>
      <c r="H80" s="492"/>
      <c r="I80" s="492"/>
      <c r="J80" s="492"/>
      <c r="K80" s="490"/>
      <c r="L80" s="491"/>
      <c r="M80" s="397"/>
      <c r="N80" s="397"/>
      <c r="O80" s="397"/>
      <c r="P80" s="397"/>
      <c r="Q80" s="397"/>
      <c r="R80" s="482"/>
      <c r="S80" s="397"/>
      <c r="T80" s="482"/>
      <c r="U80" s="397"/>
      <c r="V80" s="482"/>
      <c r="W80" s="482"/>
      <c r="X80" s="483"/>
      <c r="Y80" s="483"/>
      <c r="Z80" s="483"/>
      <c r="AA80" s="397"/>
      <c r="AB80" s="397"/>
      <c r="AC80" s="397"/>
      <c r="AD80" s="397"/>
      <c r="AE80" s="397"/>
      <c r="AF80" s="397"/>
      <c r="AG80" s="397"/>
      <c r="AH80" s="397"/>
      <c r="AI80" s="397"/>
      <c r="AJ80" s="397"/>
      <c r="AK80" s="397"/>
      <c r="AL80" s="397"/>
      <c r="AM80" s="397"/>
      <c r="AN80" s="397"/>
      <c r="AO80" s="397"/>
      <c r="AP80" s="397"/>
      <c r="AQ80" s="397"/>
      <c r="AR80" s="397"/>
      <c r="AS80" s="397"/>
      <c r="AT80" s="397"/>
      <c r="AU80" s="397"/>
      <c r="AV80" s="397"/>
      <c r="AW80" s="397"/>
      <c r="AX80" s="397"/>
      <c r="AY80" s="397"/>
      <c r="AZ80" s="397"/>
      <c r="BA80" s="397"/>
      <c r="BB80" s="397"/>
    </row>
    <row r="81" spans="3:54">
      <c r="C81" s="397"/>
      <c r="D81" s="397"/>
      <c r="E81" s="492"/>
      <c r="F81" s="492"/>
      <c r="G81" s="492"/>
      <c r="H81" s="492"/>
      <c r="I81" s="492"/>
      <c r="J81" s="492"/>
      <c r="K81" s="490"/>
      <c r="L81" s="491"/>
      <c r="M81" s="397"/>
      <c r="N81" s="397"/>
      <c r="O81" s="397"/>
      <c r="P81" s="397"/>
      <c r="Q81" s="397"/>
      <c r="R81" s="482"/>
      <c r="S81" s="397"/>
      <c r="T81" s="482"/>
      <c r="U81" s="397"/>
      <c r="V81" s="482"/>
      <c r="W81" s="482"/>
      <c r="X81" s="483"/>
      <c r="Y81" s="483"/>
      <c r="Z81" s="483"/>
      <c r="AA81" s="397"/>
      <c r="AB81" s="39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7"/>
      <c r="AY81" s="397"/>
      <c r="AZ81" s="397"/>
      <c r="BA81" s="397"/>
      <c r="BB81" s="397"/>
    </row>
    <row r="82" spans="3:54">
      <c r="C82" s="397"/>
      <c r="D82" s="397"/>
      <c r="E82" s="492"/>
      <c r="F82" s="492"/>
      <c r="G82" s="492"/>
      <c r="H82" s="492"/>
      <c r="I82" s="492"/>
      <c r="J82" s="492"/>
      <c r="K82" s="490"/>
      <c r="L82" s="491"/>
      <c r="M82" s="397"/>
      <c r="N82" s="397"/>
      <c r="O82" s="397"/>
      <c r="P82" s="397"/>
      <c r="Q82" s="397"/>
      <c r="R82" s="482"/>
      <c r="S82" s="397"/>
      <c r="T82" s="482"/>
      <c r="U82" s="397"/>
      <c r="V82" s="482"/>
      <c r="W82" s="482"/>
      <c r="X82" s="483"/>
      <c r="Y82" s="483"/>
      <c r="Z82" s="483"/>
      <c r="AA82" s="397"/>
      <c r="AB82" s="397"/>
      <c r="AC82" s="397"/>
      <c r="AD82" s="397"/>
      <c r="AE82" s="397"/>
      <c r="AF82" s="397"/>
      <c r="AG82" s="397"/>
      <c r="AH82" s="397"/>
      <c r="AI82" s="397"/>
      <c r="AJ82" s="397"/>
      <c r="AK82" s="397"/>
      <c r="AL82" s="397"/>
      <c r="AM82" s="397"/>
      <c r="AN82" s="397"/>
      <c r="AO82" s="397"/>
      <c r="AP82" s="397"/>
      <c r="AQ82" s="397"/>
      <c r="AR82" s="397"/>
      <c r="AS82" s="397"/>
      <c r="AT82" s="397"/>
      <c r="AU82" s="397"/>
      <c r="AV82" s="397"/>
      <c r="AW82" s="397"/>
      <c r="AX82" s="397"/>
      <c r="AY82" s="397"/>
      <c r="AZ82" s="397"/>
      <c r="BA82" s="397"/>
      <c r="BB82" s="397"/>
    </row>
    <row r="83" spans="3:54">
      <c r="C83" s="397"/>
      <c r="D83" s="397"/>
      <c r="E83" s="492"/>
      <c r="F83" s="492"/>
      <c r="G83" s="492"/>
      <c r="H83" s="492"/>
      <c r="I83" s="492"/>
      <c r="J83" s="492"/>
      <c r="K83" s="490"/>
      <c r="L83" s="491"/>
      <c r="M83" s="397"/>
      <c r="N83" s="397"/>
      <c r="O83" s="397"/>
      <c r="P83" s="397"/>
      <c r="Q83" s="397"/>
      <c r="R83" s="482"/>
      <c r="S83" s="397"/>
      <c r="T83" s="482"/>
      <c r="U83" s="397"/>
      <c r="V83" s="482"/>
      <c r="W83" s="482"/>
      <c r="X83" s="483"/>
      <c r="Y83" s="483"/>
      <c r="Z83" s="483"/>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row>
    <row r="84" spans="3:54">
      <c r="C84" s="397"/>
      <c r="D84" s="397"/>
      <c r="E84" s="492"/>
      <c r="F84" s="492"/>
      <c r="G84" s="492"/>
      <c r="H84" s="492"/>
      <c r="I84" s="492"/>
      <c r="J84" s="492"/>
      <c r="K84" s="490"/>
      <c r="L84" s="491"/>
      <c r="M84" s="397"/>
      <c r="N84" s="397"/>
      <c r="O84" s="397"/>
      <c r="P84" s="397"/>
      <c r="Q84" s="397"/>
      <c r="R84" s="482"/>
      <c r="S84" s="397"/>
      <c r="T84" s="482"/>
      <c r="U84" s="397"/>
      <c r="V84" s="482"/>
      <c r="W84" s="482"/>
      <c r="X84" s="483"/>
      <c r="Y84" s="483"/>
      <c r="Z84" s="483"/>
      <c r="AA84" s="397"/>
      <c r="AB84" s="397"/>
      <c r="AC84" s="397"/>
      <c r="AD84" s="397"/>
      <c r="AE84" s="397"/>
      <c r="AF84" s="397"/>
      <c r="AG84" s="397"/>
      <c r="AH84" s="397"/>
      <c r="AI84" s="397"/>
      <c r="AJ84" s="397"/>
      <c r="AK84" s="397"/>
      <c r="AL84" s="397"/>
      <c r="AM84" s="397"/>
      <c r="AN84" s="397"/>
      <c r="AO84" s="397"/>
      <c r="AP84" s="397"/>
      <c r="AQ84" s="397"/>
      <c r="AR84" s="397"/>
      <c r="AS84" s="397"/>
      <c r="AT84" s="397"/>
      <c r="AU84" s="397"/>
      <c r="AV84" s="397"/>
      <c r="AW84" s="397"/>
      <c r="AX84" s="397"/>
      <c r="AY84" s="397"/>
      <c r="AZ84" s="397"/>
      <c r="BA84" s="397"/>
      <c r="BB84" s="397"/>
    </row>
    <row r="85" spans="3:54">
      <c r="C85" s="397"/>
      <c r="D85" s="397"/>
      <c r="E85" s="492"/>
      <c r="F85" s="492"/>
      <c r="G85" s="492"/>
      <c r="H85" s="492"/>
      <c r="I85" s="492"/>
      <c r="J85" s="492"/>
      <c r="K85" s="490"/>
      <c r="L85" s="491"/>
      <c r="M85" s="397"/>
      <c r="N85" s="397"/>
      <c r="O85" s="397"/>
      <c r="P85" s="397"/>
      <c r="Q85" s="397"/>
      <c r="R85" s="482"/>
      <c r="S85" s="397"/>
      <c r="T85" s="482"/>
      <c r="U85" s="397"/>
      <c r="V85" s="482"/>
      <c r="W85" s="482"/>
      <c r="X85" s="483"/>
      <c r="Y85" s="483"/>
      <c r="Z85" s="483"/>
      <c r="AA85" s="397"/>
      <c r="AB85" s="397"/>
      <c r="AC85" s="397"/>
      <c r="AD85" s="397"/>
      <c r="AE85" s="397"/>
      <c r="AF85" s="397"/>
      <c r="AG85" s="397"/>
      <c r="AH85" s="397"/>
      <c r="AI85" s="397"/>
      <c r="AJ85" s="397"/>
      <c r="AK85" s="397"/>
      <c r="AL85" s="397"/>
      <c r="AM85" s="397"/>
      <c r="AN85" s="397"/>
      <c r="AO85" s="397"/>
      <c r="AP85" s="397"/>
      <c r="AQ85" s="397"/>
      <c r="AR85" s="397"/>
      <c r="AS85" s="397"/>
      <c r="AT85" s="397"/>
      <c r="AU85" s="397"/>
      <c r="AV85" s="397"/>
      <c r="AW85" s="397"/>
      <c r="AX85" s="397"/>
      <c r="AY85" s="397"/>
      <c r="AZ85" s="397"/>
      <c r="BA85" s="397"/>
      <c r="BB85" s="397"/>
    </row>
    <row r="86" spans="3:54">
      <c r="C86" s="397"/>
      <c r="D86" s="397"/>
      <c r="E86" s="492"/>
      <c r="F86" s="492"/>
      <c r="G86" s="492"/>
      <c r="H86" s="492"/>
      <c r="I86" s="492"/>
      <c r="J86" s="492"/>
      <c r="K86" s="490"/>
      <c r="L86" s="491"/>
      <c r="M86" s="397"/>
      <c r="N86" s="397"/>
      <c r="O86" s="397"/>
      <c r="P86" s="397"/>
      <c r="Q86" s="397"/>
      <c r="R86" s="482"/>
      <c r="S86" s="397"/>
      <c r="T86" s="482"/>
      <c r="U86" s="397"/>
      <c r="V86" s="482"/>
      <c r="W86" s="482"/>
      <c r="X86" s="483"/>
      <c r="Y86" s="483"/>
      <c r="Z86" s="483"/>
      <c r="AA86" s="397"/>
      <c r="AB86" s="397"/>
      <c r="AC86" s="397"/>
      <c r="AD86" s="397"/>
      <c r="AE86" s="397"/>
      <c r="AF86" s="397"/>
      <c r="AG86" s="397"/>
      <c r="AH86" s="397"/>
      <c r="AI86" s="397"/>
      <c r="AJ86" s="397"/>
      <c r="AK86" s="397"/>
      <c r="AL86" s="397"/>
      <c r="AM86" s="397"/>
      <c r="AN86" s="397"/>
      <c r="AO86" s="397"/>
      <c r="AP86" s="397"/>
      <c r="AQ86" s="397"/>
      <c r="AR86" s="397"/>
      <c r="AS86" s="397"/>
      <c r="AT86" s="397"/>
      <c r="AU86" s="397"/>
      <c r="AV86" s="397"/>
      <c r="AW86" s="397"/>
      <c r="AX86" s="397"/>
      <c r="AY86" s="397"/>
      <c r="AZ86" s="397"/>
      <c r="BA86" s="397"/>
      <c r="BB86" s="397"/>
    </row>
    <row r="87" spans="3:54">
      <c r="C87" s="397"/>
      <c r="D87" s="397"/>
      <c r="E87" s="492"/>
      <c r="F87" s="492"/>
      <c r="G87" s="492"/>
      <c r="H87" s="492"/>
      <c r="I87" s="492"/>
      <c r="J87" s="492"/>
      <c r="K87" s="490"/>
      <c r="L87" s="491"/>
      <c r="M87" s="397"/>
      <c r="N87" s="397"/>
      <c r="O87" s="397"/>
      <c r="P87" s="397"/>
      <c r="Q87" s="397"/>
      <c r="R87" s="482"/>
      <c r="S87" s="397"/>
      <c r="T87" s="482"/>
      <c r="U87" s="397"/>
      <c r="V87" s="482"/>
      <c r="W87" s="482"/>
      <c r="X87" s="483"/>
      <c r="Y87" s="483"/>
      <c r="Z87" s="483"/>
      <c r="AA87" s="397"/>
      <c r="AB87" s="397"/>
      <c r="AC87" s="397"/>
      <c r="AD87" s="397"/>
      <c r="AE87" s="397"/>
      <c r="AF87" s="397"/>
      <c r="AG87" s="397"/>
      <c r="AH87" s="397"/>
      <c r="AI87" s="397"/>
      <c r="AJ87" s="397"/>
      <c r="AK87" s="397"/>
      <c r="AL87" s="397"/>
      <c r="AM87" s="397"/>
      <c r="AN87" s="397"/>
      <c r="AO87" s="397"/>
      <c r="AP87" s="397"/>
      <c r="AQ87" s="397"/>
      <c r="AR87" s="397"/>
      <c r="AS87" s="397"/>
      <c r="AT87" s="397"/>
      <c r="AU87" s="397"/>
      <c r="AV87" s="397"/>
      <c r="AW87" s="397"/>
      <c r="AX87" s="397"/>
      <c r="AY87" s="397"/>
      <c r="AZ87" s="397"/>
      <c r="BA87" s="397"/>
      <c r="BB87" s="397"/>
    </row>
    <row r="88" spans="3:54">
      <c r="C88" s="397"/>
      <c r="D88" s="397"/>
      <c r="E88" s="492"/>
      <c r="F88" s="492"/>
      <c r="G88" s="492"/>
      <c r="H88" s="492"/>
      <c r="I88" s="492"/>
      <c r="J88" s="492"/>
      <c r="K88" s="490"/>
      <c r="L88" s="491"/>
      <c r="M88" s="397"/>
      <c r="N88" s="397"/>
      <c r="O88" s="397"/>
      <c r="P88" s="397"/>
      <c r="Q88" s="397"/>
      <c r="R88" s="482"/>
      <c r="S88" s="397"/>
      <c r="T88" s="482"/>
      <c r="U88" s="397"/>
      <c r="V88" s="482"/>
      <c r="W88" s="482"/>
      <c r="X88" s="483"/>
      <c r="Y88" s="483"/>
      <c r="Z88" s="483"/>
      <c r="AA88" s="397"/>
      <c r="AB88" s="397"/>
      <c r="AC88" s="397"/>
      <c r="AD88" s="397"/>
      <c r="AE88" s="397"/>
      <c r="AF88" s="397"/>
      <c r="AG88" s="397"/>
      <c r="AH88" s="397"/>
      <c r="AI88" s="397"/>
      <c r="AJ88" s="397"/>
      <c r="AK88" s="397"/>
      <c r="AL88" s="397"/>
      <c r="AM88" s="397"/>
      <c r="AN88" s="397"/>
      <c r="AO88" s="397"/>
      <c r="AP88" s="397"/>
      <c r="AQ88" s="397"/>
      <c r="AR88" s="397"/>
      <c r="AS88" s="397"/>
      <c r="AT88" s="397"/>
      <c r="AU88" s="397"/>
      <c r="AV88" s="397"/>
      <c r="AW88" s="397"/>
      <c r="AX88" s="397"/>
      <c r="AY88" s="397"/>
      <c r="AZ88" s="397"/>
      <c r="BA88" s="397"/>
      <c r="BB88" s="397"/>
    </row>
    <row r="89" spans="3:54">
      <c r="C89" s="397"/>
      <c r="D89" s="397"/>
      <c r="E89" s="492"/>
      <c r="F89" s="492"/>
      <c r="G89" s="492"/>
      <c r="H89" s="492"/>
      <c r="I89" s="492"/>
      <c r="J89" s="492"/>
      <c r="K89" s="490"/>
      <c r="L89" s="491"/>
      <c r="M89" s="397"/>
      <c r="N89" s="397"/>
      <c r="O89" s="397"/>
      <c r="P89" s="397"/>
      <c r="Q89" s="397"/>
      <c r="R89" s="482"/>
      <c r="S89" s="397"/>
      <c r="T89" s="482"/>
      <c r="U89" s="397"/>
      <c r="V89" s="482"/>
      <c r="W89" s="482"/>
      <c r="X89" s="483"/>
      <c r="Y89" s="483"/>
      <c r="Z89" s="483"/>
      <c r="AA89" s="397"/>
      <c r="AB89" s="397"/>
      <c r="AC89" s="397"/>
      <c r="AD89" s="397"/>
      <c r="AE89" s="397"/>
      <c r="AF89" s="397"/>
      <c r="AG89" s="397"/>
      <c r="AH89" s="397"/>
      <c r="AI89" s="397"/>
      <c r="AJ89" s="397"/>
      <c r="AK89" s="397"/>
      <c r="AL89" s="397"/>
      <c r="AM89" s="397"/>
      <c r="AN89" s="397"/>
      <c r="AO89" s="397"/>
      <c r="AP89" s="397"/>
      <c r="AQ89" s="397"/>
      <c r="AR89" s="397"/>
      <c r="AS89" s="397"/>
      <c r="AT89" s="397"/>
      <c r="AU89" s="397"/>
      <c r="AV89" s="397"/>
      <c r="AW89" s="397"/>
      <c r="AX89" s="397"/>
      <c r="AY89" s="397"/>
      <c r="AZ89" s="397"/>
      <c r="BA89" s="397"/>
      <c r="BB89" s="397"/>
    </row>
    <row r="90" spans="3:54">
      <c r="C90" s="397"/>
      <c r="D90" s="397"/>
      <c r="E90" s="492"/>
      <c r="F90" s="492"/>
      <c r="G90" s="492"/>
      <c r="H90" s="492"/>
      <c r="I90" s="492"/>
      <c r="J90" s="492"/>
      <c r="K90" s="490"/>
      <c r="L90" s="491"/>
      <c r="M90" s="397"/>
      <c r="N90" s="397"/>
      <c r="O90" s="397"/>
      <c r="P90" s="397"/>
      <c r="Q90" s="397"/>
      <c r="R90" s="482"/>
      <c r="S90" s="397"/>
      <c r="T90" s="482"/>
      <c r="U90" s="397"/>
      <c r="V90" s="482"/>
      <c r="W90" s="482"/>
      <c r="X90" s="483"/>
      <c r="Y90" s="483"/>
      <c r="Z90" s="483"/>
      <c r="AA90" s="397"/>
      <c r="AB90" s="397"/>
      <c r="AC90" s="397"/>
      <c r="AD90" s="397"/>
      <c r="AE90" s="397"/>
      <c r="AF90" s="397"/>
      <c r="AG90" s="397"/>
      <c r="AH90" s="397"/>
      <c r="AI90" s="397"/>
      <c r="AJ90" s="397"/>
      <c r="AK90" s="397"/>
      <c r="AL90" s="397"/>
      <c r="AM90" s="397"/>
      <c r="AN90" s="397"/>
      <c r="AO90" s="397"/>
      <c r="AP90" s="397"/>
      <c r="AQ90" s="397"/>
      <c r="AR90" s="397"/>
      <c r="AS90" s="397"/>
      <c r="AT90" s="397"/>
      <c r="AU90" s="397"/>
      <c r="AV90" s="397"/>
      <c r="AW90" s="397"/>
      <c r="AX90" s="397"/>
      <c r="AY90" s="397"/>
      <c r="AZ90" s="397"/>
      <c r="BA90" s="397"/>
      <c r="BB90" s="397"/>
    </row>
    <row r="91" spans="3:54">
      <c r="C91" s="397"/>
      <c r="D91" s="397"/>
      <c r="E91" s="492"/>
      <c r="F91" s="492"/>
      <c r="G91" s="492"/>
      <c r="H91" s="492"/>
      <c r="I91" s="492"/>
      <c r="J91" s="492"/>
      <c r="K91" s="490"/>
      <c r="L91" s="491"/>
      <c r="M91" s="397"/>
      <c r="N91" s="397"/>
      <c r="O91" s="397"/>
      <c r="P91" s="397"/>
      <c r="Q91" s="397"/>
      <c r="R91" s="482"/>
      <c r="S91" s="397"/>
      <c r="T91" s="482"/>
      <c r="U91" s="397"/>
      <c r="V91" s="482"/>
      <c r="W91" s="482"/>
      <c r="X91" s="483"/>
      <c r="Y91" s="483"/>
      <c r="Z91" s="483"/>
      <c r="AA91" s="397"/>
      <c r="AB91" s="397"/>
      <c r="AC91" s="397"/>
      <c r="AD91" s="397"/>
      <c r="AE91" s="397"/>
      <c r="AF91" s="397"/>
      <c r="AG91" s="397"/>
      <c r="AH91" s="397"/>
      <c r="AI91" s="397"/>
      <c r="AJ91" s="397"/>
      <c r="AK91" s="397"/>
      <c r="AL91" s="397"/>
      <c r="AM91" s="397"/>
      <c r="AN91" s="397"/>
      <c r="AO91" s="397"/>
      <c r="AP91" s="397"/>
      <c r="AQ91" s="397"/>
      <c r="AR91" s="397"/>
      <c r="AS91" s="397"/>
      <c r="AT91" s="397"/>
      <c r="AU91" s="397"/>
      <c r="AV91" s="397"/>
      <c r="AW91" s="397"/>
      <c r="AX91" s="397"/>
      <c r="AY91" s="397"/>
      <c r="AZ91" s="397"/>
      <c r="BA91" s="397"/>
      <c r="BB91" s="397"/>
    </row>
    <row r="92" spans="3:54">
      <c r="C92" s="397"/>
      <c r="D92" s="397"/>
      <c r="E92" s="492"/>
      <c r="F92" s="492"/>
      <c r="G92" s="492"/>
      <c r="H92" s="492"/>
      <c r="I92" s="492"/>
      <c r="J92" s="492"/>
      <c r="K92" s="490"/>
      <c r="L92" s="491"/>
      <c r="M92" s="397"/>
      <c r="N92" s="397"/>
      <c r="O92" s="397"/>
      <c r="P92" s="397"/>
      <c r="Q92" s="397"/>
      <c r="R92" s="482"/>
      <c r="S92" s="397"/>
      <c r="T92" s="482"/>
      <c r="U92" s="397"/>
      <c r="V92" s="482"/>
      <c r="W92" s="482"/>
      <c r="X92" s="483"/>
      <c r="Y92" s="483"/>
      <c r="Z92" s="483"/>
      <c r="AA92" s="397"/>
      <c r="AB92" s="397"/>
      <c r="AC92" s="397"/>
      <c r="AD92" s="397"/>
      <c r="AE92" s="397"/>
      <c r="AF92" s="397"/>
      <c r="AG92" s="397"/>
      <c r="AH92" s="397"/>
      <c r="AI92" s="397"/>
      <c r="AJ92" s="397"/>
      <c r="AK92" s="397"/>
      <c r="AL92" s="397"/>
      <c r="AM92" s="397"/>
      <c r="AN92" s="397"/>
      <c r="AO92" s="397"/>
      <c r="AP92" s="397"/>
      <c r="AQ92" s="397"/>
      <c r="AR92" s="397"/>
      <c r="AS92" s="397"/>
      <c r="AT92" s="397"/>
      <c r="AU92" s="397"/>
      <c r="AV92" s="397"/>
      <c r="AW92" s="397"/>
      <c r="AX92" s="397"/>
      <c r="AY92" s="397"/>
      <c r="AZ92" s="397"/>
      <c r="BA92" s="397"/>
      <c r="BB92" s="397"/>
    </row>
    <row r="93" spans="3:54">
      <c r="C93" s="397"/>
      <c r="D93" s="397"/>
      <c r="E93" s="492"/>
      <c r="F93" s="492"/>
      <c r="G93" s="492"/>
      <c r="H93" s="492"/>
      <c r="I93" s="492"/>
      <c r="J93" s="492"/>
      <c r="K93" s="490"/>
      <c r="L93" s="491"/>
      <c r="M93" s="397"/>
      <c r="N93" s="397"/>
      <c r="O93" s="397"/>
      <c r="P93" s="397"/>
      <c r="Q93" s="397"/>
      <c r="R93" s="482"/>
      <c r="S93" s="397"/>
      <c r="T93" s="482"/>
      <c r="U93" s="397"/>
      <c r="V93" s="482"/>
      <c r="W93" s="482"/>
      <c r="X93" s="483"/>
      <c r="Y93" s="483"/>
      <c r="Z93" s="483"/>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row>
    <row r="94" spans="3:54">
      <c r="C94" s="397"/>
      <c r="D94" s="397"/>
      <c r="E94" s="492"/>
      <c r="F94" s="492"/>
      <c r="G94" s="492"/>
      <c r="H94" s="492"/>
      <c r="I94" s="492"/>
      <c r="J94" s="492"/>
      <c r="K94" s="490"/>
      <c r="L94" s="491"/>
      <c r="M94" s="397"/>
      <c r="N94" s="397"/>
      <c r="O94" s="397"/>
      <c r="P94" s="397"/>
      <c r="Q94" s="397"/>
      <c r="R94" s="482"/>
      <c r="S94" s="397"/>
      <c r="T94" s="482"/>
      <c r="U94" s="397"/>
      <c r="V94" s="482"/>
      <c r="W94" s="482"/>
      <c r="X94" s="483"/>
      <c r="Y94" s="483"/>
      <c r="Z94" s="483"/>
      <c r="AA94" s="397"/>
      <c r="AB94" s="397"/>
      <c r="AC94" s="397"/>
      <c r="AD94" s="397"/>
      <c r="AE94" s="397"/>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row>
    <row r="95" spans="3:54">
      <c r="C95" s="397"/>
      <c r="D95" s="397"/>
      <c r="E95" s="492"/>
      <c r="F95" s="492"/>
      <c r="G95" s="492"/>
      <c r="H95" s="492"/>
      <c r="I95" s="492"/>
      <c r="J95" s="492"/>
      <c r="K95" s="490"/>
      <c r="L95" s="491"/>
      <c r="M95" s="397"/>
      <c r="N95" s="397"/>
      <c r="O95" s="397"/>
      <c r="P95" s="397"/>
      <c r="Q95" s="397"/>
      <c r="R95" s="482"/>
      <c r="S95" s="397"/>
      <c r="T95" s="482"/>
      <c r="U95" s="397"/>
      <c r="V95" s="482"/>
      <c r="W95" s="482"/>
      <c r="X95" s="483"/>
      <c r="Y95" s="483"/>
      <c r="Z95" s="483"/>
      <c r="AA95" s="397"/>
      <c r="AB95" s="397"/>
      <c r="AC95" s="397"/>
      <c r="AD95" s="397"/>
      <c r="AE95" s="397"/>
      <c r="AF95" s="397"/>
      <c r="AG95" s="397"/>
      <c r="AH95" s="397"/>
      <c r="AI95" s="397"/>
      <c r="AJ95" s="397"/>
      <c r="AK95" s="397"/>
      <c r="AL95" s="397"/>
      <c r="AM95" s="397"/>
      <c r="AN95" s="397"/>
      <c r="AO95" s="397"/>
      <c r="AP95" s="397"/>
      <c r="AQ95" s="397"/>
      <c r="AR95" s="397"/>
      <c r="AS95" s="397"/>
      <c r="AT95" s="397"/>
      <c r="AU95" s="397"/>
      <c r="AV95" s="397"/>
      <c r="AW95" s="397"/>
      <c r="AX95" s="397"/>
      <c r="AY95" s="397"/>
      <c r="AZ95" s="397"/>
      <c r="BA95" s="397"/>
      <c r="BB95" s="397"/>
    </row>
    <row r="96" spans="3:54">
      <c r="C96" s="397"/>
      <c r="D96" s="397"/>
      <c r="E96" s="492"/>
      <c r="F96" s="492"/>
      <c r="G96" s="492"/>
      <c r="H96" s="492"/>
      <c r="I96" s="492"/>
      <c r="J96" s="492"/>
      <c r="K96" s="490"/>
      <c r="L96" s="491"/>
      <c r="M96" s="397"/>
      <c r="N96" s="397"/>
      <c r="O96" s="397"/>
      <c r="P96" s="397"/>
      <c r="Q96" s="397"/>
      <c r="R96" s="482"/>
      <c r="S96" s="397"/>
      <c r="T96" s="482"/>
      <c r="U96" s="397"/>
      <c r="V96" s="482"/>
      <c r="W96" s="482"/>
      <c r="X96" s="483"/>
      <c r="Y96" s="483"/>
      <c r="Z96" s="483"/>
      <c r="AA96" s="397"/>
      <c r="AB96" s="397"/>
      <c r="AC96" s="397"/>
      <c r="AD96" s="397"/>
      <c r="AE96" s="397"/>
      <c r="AF96" s="397"/>
      <c r="AG96" s="397"/>
      <c r="AH96" s="397"/>
      <c r="AI96" s="397"/>
      <c r="AJ96" s="397"/>
      <c r="AK96" s="397"/>
      <c r="AL96" s="397"/>
      <c r="AM96" s="397"/>
      <c r="AN96" s="397"/>
      <c r="AO96" s="397"/>
      <c r="AP96" s="397"/>
      <c r="AQ96" s="397"/>
      <c r="AR96" s="397"/>
      <c r="AS96" s="397"/>
      <c r="AT96" s="397"/>
      <c r="AU96" s="397"/>
      <c r="AV96" s="397"/>
      <c r="AW96" s="397"/>
      <c r="AX96" s="397"/>
      <c r="AY96" s="397"/>
      <c r="AZ96" s="397"/>
      <c r="BA96" s="397"/>
      <c r="BB96" s="397"/>
    </row>
    <row r="97" spans="1:54">
      <c r="C97" s="397"/>
      <c r="D97" s="397"/>
      <c r="E97" s="492"/>
      <c r="F97" s="492"/>
      <c r="G97" s="492"/>
      <c r="H97" s="492"/>
      <c r="I97" s="492"/>
      <c r="J97" s="492"/>
      <c r="K97" s="490"/>
      <c r="L97" s="491"/>
      <c r="M97" s="397"/>
      <c r="N97" s="397"/>
      <c r="O97" s="397"/>
      <c r="P97" s="397"/>
      <c r="Q97" s="397"/>
      <c r="R97" s="482"/>
      <c r="S97" s="397"/>
      <c r="T97" s="482"/>
      <c r="U97" s="397"/>
      <c r="V97" s="482"/>
      <c r="W97" s="482"/>
      <c r="X97" s="483"/>
      <c r="Y97" s="483"/>
      <c r="Z97" s="483"/>
      <c r="AA97" s="397"/>
      <c r="AB97" s="397"/>
      <c r="AC97" s="397"/>
      <c r="AD97" s="397"/>
      <c r="AE97" s="397"/>
      <c r="AF97" s="397"/>
      <c r="AG97" s="397"/>
      <c r="AH97" s="397"/>
      <c r="AI97" s="397"/>
      <c r="AJ97" s="397"/>
      <c r="AK97" s="397"/>
      <c r="AL97" s="397"/>
      <c r="AM97" s="397"/>
      <c r="AN97" s="397"/>
      <c r="AO97" s="397"/>
      <c r="AP97" s="397"/>
      <c r="AQ97" s="397"/>
      <c r="AR97" s="397"/>
      <c r="AS97" s="397"/>
      <c r="AT97" s="397"/>
      <c r="AU97" s="397"/>
      <c r="AV97" s="397"/>
      <c r="AW97" s="397"/>
      <c r="AX97" s="397"/>
      <c r="AY97" s="397"/>
      <c r="AZ97" s="397"/>
      <c r="BA97" s="397"/>
      <c r="BB97" s="397"/>
    </row>
    <row r="98" spans="1:54">
      <c r="C98" s="397"/>
      <c r="D98" s="397"/>
      <c r="E98" s="492"/>
      <c r="F98" s="492"/>
      <c r="G98" s="492"/>
      <c r="H98" s="492"/>
      <c r="I98" s="492"/>
      <c r="J98" s="492"/>
      <c r="K98" s="490"/>
      <c r="L98" s="491"/>
      <c r="M98" s="397"/>
      <c r="N98" s="397"/>
      <c r="O98" s="397"/>
      <c r="P98" s="397"/>
      <c r="Q98" s="397"/>
      <c r="R98" s="482"/>
      <c r="S98" s="397"/>
      <c r="T98" s="482"/>
      <c r="U98" s="397"/>
      <c r="V98" s="482"/>
      <c r="W98" s="482"/>
      <c r="X98" s="483"/>
      <c r="Y98" s="483"/>
      <c r="Z98" s="483"/>
      <c r="AA98" s="397"/>
      <c r="AB98" s="397"/>
      <c r="AC98" s="397"/>
      <c r="AD98" s="397"/>
      <c r="AE98" s="397"/>
      <c r="AF98" s="397"/>
      <c r="AG98" s="397"/>
      <c r="AH98" s="397"/>
      <c r="AI98" s="397"/>
      <c r="AJ98" s="397"/>
      <c r="AK98" s="397"/>
      <c r="AL98" s="397"/>
      <c r="AM98" s="397"/>
      <c r="AN98" s="397"/>
      <c r="AO98" s="397"/>
      <c r="AP98" s="397"/>
      <c r="AQ98" s="397"/>
      <c r="AR98" s="397"/>
      <c r="AS98" s="397"/>
      <c r="AT98" s="397"/>
      <c r="AU98" s="397"/>
      <c r="AV98" s="397"/>
      <c r="AW98" s="397"/>
      <c r="AX98" s="397"/>
      <c r="AY98" s="397"/>
      <c r="AZ98" s="397"/>
      <c r="BA98" s="397"/>
      <c r="BB98" s="397"/>
    </row>
    <row r="99" spans="1:54">
      <c r="A99" s="371"/>
      <c r="C99" s="397"/>
      <c r="D99" s="397"/>
      <c r="E99" s="492"/>
      <c r="F99" s="492"/>
      <c r="G99" s="492"/>
      <c r="H99" s="492"/>
      <c r="I99" s="492"/>
      <c r="J99" s="492"/>
      <c r="K99" s="490"/>
      <c r="L99" s="491"/>
      <c r="M99" s="397"/>
      <c r="N99" s="397"/>
      <c r="O99" s="397"/>
      <c r="P99" s="397"/>
      <c r="Q99" s="397"/>
      <c r="R99" s="482"/>
      <c r="S99" s="397"/>
      <c r="T99" s="482"/>
      <c r="U99" s="397"/>
      <c r="V99" s="482"/>
      <c r="W99" s="482"/>
      <c r="X99" s="483"/>
      <c r="Y99" s="483"/>
      <c r="Z99" s="483"/>
      <c r="AA99" s="397"/>
      <c r="AB99" s="397"/>
      <c r="AC99" s="397"/>
      <c r="AD99" s="397"/>
      <c r="AE99" s="397"/>
      <c r="AF99" s="397"/>
      <c r="AG99" s="397"/>
      <c r="AH99" s="397"/>
      <c r="AI99" s="397"/>
      <c r="AJ99" s="397"/>
      <c r="AK99" s="397"/>
      <c r="AL99" s="397"/>
      <c r="AM99" s="397"/>
      <c r="AN99" s="397"/>
      <c r="AO99" s="397"/>
      <c r="AP99" s="397"/>
      <c r="AQ99" s="397"/>
      <c r="AR99" s="397"/>
      <c r="AS99" s="397"/>
      <c r="AT99" s="397"/>
      <c r="AU99" s="397"/>
      <c r="AV99" s="397"/>
      <c r="AW99" s="397"/>
      <c r="AX99" s="397"/>
      <c r="AY99" s="397"/>
      <c r="AZ99" s="397"/>
      <c r="BA99" s="397"/>
      <c r="BB99" s="397"/>
    </row>
    <row r="100" spans="1:54">
      <c r="A100" s="371"/>
      <c r="C100" s="397"/>
      <c r="D100" s="397"/>
      <c r="E100" s="492"/>
      <c r="F100" s="492"/>
      <c r="G100" s="492"/>
      <c r="H100" s="492"/>
      <c r="I100" s="492"/>
      <c r="J100" s="492"/>
      <c r="K100" s="490"/>
      <c r="L100" s="491"/>
      <c r="M100" s="397"/>
      <c r="N100" s="397"/>
      <c r="O100" s="397"/>
      <c r="P100" s="397"/>
      <c r="Q100" s="397"/>
      <c r="R100" s="482"/>
      <c r="S100" s="397"/>
      <c r="T100" s="482"/>
      <c r="U100" s="397"/>
      <c r="V100" s="482"/>
      <c r="W100" s="482"/>
      <c r="X100" s="483"/>
      <c r="Y100" s="483"/>
      <c r="Z100" s="483"/>
      <c r="AA100" s="397"/>
      <c r="AB100" s="397"/>
      <c r="AC100" s="397"/>
      <c r="AD100" s="397"/>
      <c r="AE100" s="397"/>
      <c r="AF100" s="397"/>
      <c r="AG100" s="397"/>
      <c r="AH100" s="397"/>
      <c r="AI100" s="397"/>
      <c r="AJ100" s="397"/>
      <c r="AK100" s="397"/>
      <c r="AL100" s="397"/>
      <c r="AM100" s="397"/>
      <c r="AN100" s="397"/>
      <c r="AO100" s="397"/>
      <c r="AP100" s="397"/>
      <c r="AQ100" s="397"/>
      <c r="AR100" s="397"/>
      <c r="AS100" s="397"/>
      <c r="AT100" s="397"/>
      <c r="AU100" s="397"/>
      <c r="AV100" s="397"/>
      <c r="AW100" s="397"/>
      <c r="AX100" s="397"/>
      <c r="AY100" s="397"/>
      <c r="AZ100" s="397"/>
      <c r="BA100" s="397"/>
      <c r="BB100" s="397"/>
    </row>
    <row r="101" spans="1:54">
      <c r="A101" s="371"/>
      <c r="C101" s="397"/>
      <c r="D101" s="397"/>
      <c r="E101" s="492"/>
      <c r="F101" s="492"/>
      <c r="G101" s="492"/>
      <c r="H101" s="492"/>
      <c r="I101" s="492"/>
      <c r="J101" s="492"/>
      <c r="K101" s="490"/>
      <c r="L101" s="491"/>
      <c r="M101" s="397"/>
      <c r="N101" s="397"/>
      <c r="O101" s="397"/>
      <c r="P101" s="397"/>
      <c r="Q101" s="397"/>
      <c r="R101" s="482"/>
      <c r="S101" s="397"/>
      <c r="T101" s="482"/>
      <c r="U101" s="397"/>
      <c r="V101" s="482"/>
      <c r="W101" s="482"/>
      <c r="X101" s="483"/>
      <c r="Y101" s="483"/>
      <c r="Z101" s="483"/>
      <c r="AA101" s="397"/>
      <c r="AB101" s="397"/>
      <c r="AC101" s="397"/>
      <c r="AD101" s="397"/>
      <c r="AE101" s="397"/>
      <c r="AF101" s="397"/>
      <c r="AG101" s="397"/>
      <c r="AH101" s="397"/>
      <c r="AI101" s="397"/>
      <c r="AJ101" s="397"/>
      <c r="AK101" s="397"/>
      <c r="AL101" s="397"/>
      <c r="AM101" s="397"/>
      <c r="AN101" s="397"/>
      <c r="AO101" s="397"/>
      <c r="AP101" s="397"/>
      <c r="AQ101" s="397"/>
      <c r="AR101" s="397"/>
      <c r="AS101" s="397"/>
      <c r="AT101" s="397"/>
      <c r="AU101" s="397"/>
      <c r="AV101" s="397"/>
      <c r="AW101" s="397"/>
      <c r="AX101" s="397"/>
      <c r="AY101" s="397"/>
      <c r="AZ101" s="397"/>
      <c r="BA101" s="397"/>
      <c r="BB101" s="397"/>
    </row>
    <row r="102" spans="1:54">
      <c r="A102" s="371"/>
      <c r="C102" s="397"/>
      <c r="D102" s="397"/>
      <c r="E102" s="492"/>
      <c r="F102" s="492"/>
      <c r="G102" s="492"/>
      <c r="H102" s="492"/>
      <c r="I102" s="492"/>
      <c r="J102" s="492"/>
      <c r="K102" s="490"/>
      <c r="L102" s="491"/>
      <c r="M102" s="397"/>
      <c r="N102" s="397"/>
      <c r="O102" s="397"/>
      <c r="P102" s="397"/>
      <c r="Q102" s="397"/>
      <c r="R102" s="482"/>
      <c r="S102" s="397"/>
      <c r="T102" s="482"/>
      <c r="U102" s="397"/>
      <c r="V102" s="482"/>
      <c r="W102" s="482"/>
      <c r="X102" s="483"/>
      <c r="Y102" s="483"/>
      <c r="Z102" s="483"/>
      <c r="AA102" s="397"/>
      <c r="AB102" s="397"/>
      <c r="AC102" s="397"/>
      <c r="AD102" s="397"/>
      <c r="AE102" s="397"/>
      <c r="AF102" s="397"/>
      <c r="AG102" s="397"/>
      <c r="AH102" s="397"/>
      <c r="AI102" s="397"/>
      <c r="AJ102" s="397"/>
      <c r="AK102" s="397"/>
      <c r="AL102" s="397"/>
      <c r="AM102" s="397"/>
      <c r="AN102" s="397"/>
      <c r="AO102" s="397"/>
      <c r="AP102" s="397"/>
      <c r="AQ102" s="397"/>
      <c r="AR102" s="397"/>
      <c r="AS102" s="397"/>
      <c r="AT102" s="397"/>
      <c r="AU102" s="397"/>
      <c r="AV102" s="397"/>
      <c r="AW102" s="397"/>
      <c r="AX102" s="397"/>
      <c r="AY102" s="397"/>
      <c r="AZ102" s="397"/>
      <c r="BA102" s="397"/>
      <c r="BB102" s="397"/>
    </row>
    <row r="103" spans="1:54">
      <c r="A103" s="371"/>
      <c r="C103" s="397"/>
      <c r="D103" s="397"/>
      <c r="E103" s="492"/>
      <c r="F103" s="492"/>
      <c r="G103" s="492"/>
      <c r="H103" s="492"/>
      <c r="I103" s="492"/>
      <c r="J103" s="492"/>
      <c r="K103" s="490"/>
      <c r="L103" s="491"/>
      <c r="M103" s="397"/>
      <c r="N103" s="397"/>
      <c r="O103" s="397"/>
      <c r="P103" s="397"/>
      <c r="Q103" s="397"/>
      <c r="R103" s="482"/>
      <c r="S103" s="397"/>
      <c r="T103" s="482"/>
      <c r="U103" s="397"/>
      <c r="V103" s="482"/>
      <c r="W103" s="482"/>
      <c r="X103" s="483"/>
      <c r="Y103" s="483"/>
      <c r="Z103" s="483"/>
      <c r="AA103" s="397"/>
      <c r="AB103" s="397"/>
      <c r="AC103" s="397"/>
      <c r="AD103" s="397"/>
      <c r="AE103" s="397"/>
      <c r="AF103" s="397"/>
      <c r="AG103" s="397"/>
      <c r="AH103" s="397"/>
      <c r="AI103" s="397"/>
      <c r="AJ103" s="397"/>
      <c r="AK103" s="397"/>
      <c r="AL103" s="397"/>
      <c r="AM103" s="397"/>
      <c r="AN103" s="397"/>
      <c r="AO103" s="397"/>
      <c r="AP103" s="397"/>
      <c r="AQ103" s="397"/>
      <c r="AR103" s="397"/>
      <c r="AS103" s="397"/>
      <c r="AT103" s="397"/>
      <c r="AU103" s="397"/>
      <c r="AV103" s="397"/>
      <c r="AW103" s="397"/>
      <c r="AX103" s="397"/>
      <c r="AY103" s="397"/>
      <c r="AZ103" s="397"/>
      <c r="BA103" s="397"/>
      <c r="BB103" s="397"/>
    </row>
    <row r="104" spans="1:54">
      <c r="A104" s="371"/>
      <c r="C104" s="397"/>
      <c r="D104" s="397"/>
      <c r="E104" s="492"/>
      <c r="F104" s="492"/>
      <c r="G104" s="492"/>
      <c r="H104" s="492"/>
      <c r="I104" s="492"/>
      <c r="J104" s="492"/>
      <c r="K104" s="490"/>
      <c r="L104" s="491"/>
      <c r="M104" s="397"/>
      <c r="N104" s="397"/>
      <c r="O104" s="397"/>
      <c r="P104" s="397"/>
      <c r="Q104" s="397"/>
      <c r="R104" s="482"/>
      <c r="S104" s="397"/>
      <c r="T104" s="482"/>
      <c r="U104" s="397"/>
      <c r="V104" s="482"/>
      <c r="W104" s="482"/>
      <c r="X104" s="483"/>
      <c r="Y104" s="483"/>
      <c r="Z104" s="483"/>
      <c r="AA104" s="397"/>
      <c r="AB104" s="397"/>
      <c r="AC104" s="397"/>
      <c r="AD104" s="397"/>
      <c r="AE104" s="397"/>
      <c r="AF104" s="397"/>
      <c r="AG104" s="397"/>
      <c r="AH104" s="397"/>
      <c r="AI104" s="397"/>
      <c r="AJ104" s="397"/>
      <c r="AK104" s="397"/>
      <c r="AL104" s="397"/>
      <c r="AM104" s="397"/>
      <c r="AN104" s="397"/>
      <c r="AO104" s="397"/>
      <c r="AP104" s="397"/>
      <c r="AQ104" s="397"/>
      <c r="AR104" s="397"/>
      <c r="AS104" s="397"/>
      <c r="AT104" s="397"/>
      <c r="AU104" s="397"/>
      <c r="AV104" s="397"/>
      <c r="AW104" s="397"/>
      <c r="AX104" s="397"/>
      <c r="AY104" s="397"/>
      <c r="AZ104" s="397"/>
      <c r="BA104" s="397"/>
      <c r="BB104" s="493"/>
    </row>
    <row r="105" spans="1:54">
      <c r="A105" s="371"/>
      <c r="C105" s="371"/>
      <c r="D105" s="371"/>
      <c r="E105" s="492"/>
      <c r="F105" s="492"/>
      <c r="G105" s="492"/>
      <c r="H105" s="492"/>
      <c r="I105" s="492"/>
      <c r="J105" s="492"/>
      <c r="K105" s="494"/>
      <c r="L105" s="495"/>
      <c r="M105" s="371"/>
      <c r="O105" s="371"/>
      <c r="P105" s="371"/>
      <c r="R105" s="373"/>
      <c r="T105" s="373"/>
      <c r="V105" s="373"/>
      <c r="W105" s="373"/>
      <c r="X105" s="374"/>
      <c r="Y105" s="374"/>
      <c r="Z105" s="374"/>
      <c r="AA105" s="371"/>
      <c r="AB105" s="371"/>
      <c r="AC105" s="371"/>
      <c r="AD105" s="371"/>
      <c r="AE105" s="371"/>
      <c r="AF105" s="371"/>
      <c r="AG105" s="371"/>
      <c r="AH105" s="371"/>
      <c r="AI105" s="371"/>
      <c r="AJ105" s="371"/>
      <c r="AK105" s="371"/>
      <c r="AL105" s="371"/>
      <c r="AM105" s="371"/>
      <c r="AN105" s="371"/>
      <c r="AO105" s="371"/>
      <c r="AP105" s="371"/>
      <c r="AQ105" s="371"/>
      <c r="AR105" s="371"/>
      <c r="AS105" s="371"/>
      <c r="AT105" s="371"/>
      <c r="AU105" s="371"/>
      <c r="AV105" s="371"/>
      <c r="AW105" s="371"/>
      <c r="AX105" s="371"/>
      <c r="AY105" s="371"/>
      <c r="AZ105" s="371"/>
      <c r="BA105" s="371"/>
      <c r="BB105" s="429"/>
    </row>
    <row r="106" spans="1:54">
      <c r="A106" s="371"/>
      <c r="C106" s="371"/>
      <c r="D106" s="371"/>
      <c r="E106" s="492"/>
      <c r="F106" s="492"/>
      <c r="G106" s="492"/>
      <c r="H106" s="492"/>
      <c r="I106" s="492"/>
      <c r="J106" s="492"/>
      <c r="K106" s="494"/>
      <c r="L106" s="495"/>
      <c r="M106" s="371"/>
      <c r="O106" s="371"/>
      <c r="P106" s="371"/>
      <c r="R106" s="373"/>
      <c r="T106" s="373"/>
      <c r="V106" s="373"/>
      <c r="W106" s="373"/>
      <c r="X106" s="374"/>
      <c r="Y106" s="374"/>
      <c r="Z106" s="374"/>
      <c r="AA106" s="371"/>
      <c r="AB106" s="371"/>
      <c r="AC106" s="371"/>
      <c r="AD106" s="371"/>
      <c r="AE106" s="371"/>
      <c r="AF106" s="371"/>
      <c r="AG106" s="371"/>
      <c r="AH106" s="371"/>
      <c r="AI106" s="371"/>
      <c r="AJ106" s="371"/>
      <c r="AK106" s="371"/>
      <c r="AL106" s="371"/>
      <c r="AM106" s="371"/>
      <c r="AN106" s="371"/>
      <c r="AO106" s="371"/>
      <c r="AP106" s="371"/>
      <c r="AQ106" s="371"/>
      <c r="AR106" s="371"/>
      <c r="AS106" s="371"/>
      <c r="AT106" s="371"/>
      <c r="AU106" s="371"/>
      <c r="AV106" s="371"/>
      <c r="AW106" s="371"/>
      <c r="AX106" s="371"/>
      <c r="AY106" s="371"/>
      <c r="AZ106" s="371"/>
      <c r="BA106" s="371"/>
      <c r="BB106" s="429"/>
    </row>
    <row r="107" spans="1:54">
      <c r="A107" s="371"/>
      <c r="C107" s="371"/>
      <c r="D107" s="371"/>
      <c r="E107" s="492"/>
      <c r="F107" s="492"/>
      <c r="G107" s="492"/>
      <c r="H107" s="492"/>
      <c r="I107" s="492"/>
      <c r="J107" s="492"/>
      <c r="K107" s="494"/>
      <c r="L107" s="495"/>
      <c r="M107" s="371"/>
      <c r="O107" s="371"/>
      <c r="P107" s="371"/>
      <c r="R107" s="373"/>
      <c r="T107" s="373"/>
      <c r="V107" s="373"/>
      <c r="W107" s="373"/>
      <c r="X107" s="374"/>
      <c r="Y107" s="374"/>
      <c r="Z107" s="374"/>
      <c r="AA107" s="371"/>
      <c r="AB107" s="371"/>
      <c r="AC107" s="371"/>
      <c r="AD107" s="371"/>
      <c r="AE107" s="371"/>
      <c r="AF107" s="371"/>
      <c r="AG107" s="371"/>
      <c r="AH107" s="371"/>
      <c r="AI107" s="371"/>
      <c r="AJ107" s="371"/>
      <c r="AK107" s="371"/>
      <c r="AL107" s="371"/>
      <c r="AM107" s="371"/>
      <c r="AN107" s="371"/>
      <c r="AO107" s="371"/>
      <c r="AP107" s="371"/>
      <c r="AQ107" s="371"/>
      <c r="AR107" s="371"/>
      <c r="AS107" s="371"/>
      <c r="AT107" s="371"/>
      <c r="AU107" s="371"/>
      <c r="AV107" s="371"/>
      <c r="AW107" s="371"/>
      <c r="AX107" s="371"/>
      <c r="AY107" s="371"/>
      <c r="AZ107" s="371"/>
      <c r="BA107" s="371"/>
      <c r="BB107" s="429"/>
    </row>
    <row r="108" spans="1:54">
      <c r="A108" s="371"/>
      <c r="C108" s="371"/>
      <c r="D108" s="371"/>
      <c r="E108" s="492"/>
      <c r="F108" s="492"/>
      <c r="G108" s="492"/>
      <c r="H108" s="492"/>
      <c r="I108" s="492"/>
      <c r="J108" s="492"/>
      <c r="K108" s="494"/>
      <c r="L108" s="495"/>
      <c r="M108" s="371"/>
      <c r="O108" s="371"/>
      <c r="P108" s="371"/>
      <c r="R108" s="373"/>
      <c r="T108" s="373"/>
      <c r="V108" s="373"/>
      <c r="W108" s="373"/>
      <c r="X108" s="374"/>
      <c r="Y108" s="374"/>
      <c r="Z108" s="374"/>
      <c r="AA108" s="371"/>
      <c r="AB108" s="371"/>
      <c r="AC108" s="371"/>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1"/>
      <c r="AY108" s="371"/>
      <c r="AZ108" s="371"/>
      <c r="BA108" s="371"/>
      <c r="BB108" s="429"/>
    </row>
    <row r="109" spans="1:54">
      <c r="A109" s="371"/>
      <c r="C109" s="371"/>
      <c r="D109" s="371"/>
      <c r="E109" s="492"/>
      <c r="F109" s="492"/>
      <c r="G109" s="492"/>
      <c r="H109" s="492"/>
      <c r="I109" s="492"/>
      <c r="J109" s="492"/>
      <c r="K109" s="494"/>
      <c r="L109" s="495"/>
      <c r="M109" s="371"/>
      <c r="O109" s="371"/>
      <c r="P109" s="371"/>
      <c r="R109" s="373"/>
      <c r="T109" s="373"/>
      <c r="V109" s="373"/>
      <c r="W109" s="373"/>
      <c r="X109" s="374"/>
      <c r="Y109" s="374"/>
      <c r="Z109" s="374"/>
      <c r="AA109" s="371"/>
      <c r="AB109" s="371"/>
      <c r="AC109" s="371"/>
      <c r="AD109" s="371"/>
      <c r="AE109" s="371"/>
      <c r="AF109" s="371"/>
      <c r="AG109" s="371"/>
      <c r="AH109" s="371"/>
      <c r="AI109" s="371"/>
      <c r="AJ109" s="371"/>
      <c r="AK109" s="371"/>
      <c r="AL109" s="371"/>
      <c r="AM109" s="371"/>
      <c r="AN109" s="371"/>
      <c r="AO109" s="371"/>
      <c r="AP109" s="371"/>
      <c r="AQ109" s="371"/>
      <c r="AR109" s="371"/>
      <c r="AS109" s="371"/>
      <c r="AT109" s="371"/>
      <c r="AU109" s="371"/>
      <c r="AV109" s="371"/>
      <c r="AW109" s="371"/>
      <c r="AX109" s="371"/>
      <c r="AY109" s="371"/>
      <c r="AZ109" s="371"/>
      <c r="BA109" s="371"/>
      <c r="BB109" s="429"/>
    </row>
    <row r="110" spans="1:54">
      <c r="E110" s="496"/>
      <c r="F110" s="496"/>
      <c r="G110" s="496"/>
      <c r="H110" s="496"/>
      <c r="I110" s="496"/>
      <c r="J110" s="496"/>
      <c r="K110" s="497"/>
      <c r="L110" s="498"/>
      <c r="BB110" s="429"/>
    </row>
    <row r="111" spans="1:54">
      <c r="E111" s="496"/>
      <c r="F111" s="496"/>
      <c r="G111" s="496"/>
      <c r="H111" s="496"/>
      <c r="I111" s="496"/>
      <c r="J111" s="496"/>
      <c r="K111" s="497"/>
      <c r="L111" s="498"/>
    </row>
    <row r="112" spans="1:54">
      <c r="E112" s="496"/>
      <c r="F112" s="496"/>
      <c r="G112" s="496"/>
      <c r="H112" s="496"/>
      <c r="I112" s="496"/>
      <c r="J112" s="496"/>
      <c r="K112" s="497"/>
      <c r="L112" s="498"/>
    </row>
    <row r="113" spans="2:26">
      <c r="E113" s="496"/>
      <c r="F113" s="496"/>
      <c r="G113" s="496"/>
      <c r="H113" s="496"/>
      <c r="I113" s="496"/>
      <c r="J113" s="496"/>
      <c r="K113" s="497"/>
      <c r="L113" s="498"/>
    </row>
    <row r="114" spans="2:26">
      <c r="E114" s="489"/>
      <c r="F114" s="489"/>
      <c r="G114" s="489"/>
      <c r="H114" s="489"/>
      <c r="I114" s="489"/>
      <c r="J114" s="489"/>
    </row>
    <row r="115" spans="2:26">
      <c r="E115" s="489"/>
      <c r="F115" s="489"/>
      <c r="G115" s="489"/>
      <c r="H115" s="489"/>
      <c r="I115" s="489"/>
      <c r="J115" s="489"/>
    </row>
    <row r="116" spans="2:26" s="500" customFormat="1">
      <c r="B116" s="371"/>
      <c r="C116" s="370"/>
      <c r="D116" s="370"/>
      <c r="E116" s="489"/>
      <c r="F116" s="489"/>
      <c r="G116" s="489"/>
      <c r="H116" s="489"/>
      <c r="I116" s="489"/>
      <c r="J116" s="489"/>
      <c r="L116" s="370"/>
      <c r="M116" s="370"/>
      <c r="N116" s="371"/>
      <c r="O116" s="370"/>
      <c r="P116" s="370"/>
      <c r="Q116" s="371"/>
      <c r="R116" s="460"/>
      <c r="S116" s="371"/>
      <c r="T116" s="460"/>
      <c r="U116" s="371"/>
      <c r="V116" s="460"/>
      <c r="W116" s="460"/>
      <c r="X116" s="499"/>
      <c r="Y116" s="499"/>
      <c r="Z116" s="499"/>
    </row>
  </sheetData>
  <sheetProtection password="AABD" sheet="1" objects="1" scenarios="1"/>
  <mergeCells count="63">
    <mergeCell ref="C71:D71"/>
    <mergeCell ref="G71:I71"/>
    <mergeCell ref="C72:D72"/>
    <mergeCell ref="G72:I72"/>
    <mergeCell ref="C73:D73"/>
    <mergeCell ref="G73:I73"/>
    <mergeCell ref="C67:D67"/>
    <mergeCell ref="C68:D68"/>
    <mergeCell ref="C69:D69"/>
    <mergeCell ref="G69:M69"/>
    <mergeCell ref="C70:D70"/>
    <mergeCell ref="G70:I70"/>
    <mergeCell ref="G67:K67"/>
    <mergeCell ref="C66:D66"/>
    <mergeCell ref="O48:V48"/>
    <mergeCell ref="C49:D49"/>
    <mergeCell ref="C50:D50"/>
    <mergeCell ref="C51:D51"/>
    <mergeCell ref="C58:D58"/>
    <mergeCell ref="C60:D60"/>
    <mergeCell ref="C61:D61"/>
    <mergeCell ref="C62:D62"/>
    <mergeCell ref="C63:D63"/>
    <mergeCell ref="C64:D64"/>
    <mergeCell ref="C65:D65"/>
    <mergeCell ref="C59:D59"/>
    <mergeCell ref="O46:V47"/>
    <mergeCell ref="C35:D35"/>
    <mergeCell ref="C39:D39"/>
    <mergeCell ref="C40:D40"/>
    <mergeCell ref="C41:D41"/>
    <mergeCell ref="C42:D42"/>
    <mergeCell ref="M42:M43"/>
    <mergeCell ref="O42:V43"/>
    <mergeCell ref="C43:D43"/>
    <mergeCell ref="C44:D44"/>
    <mergeCell ref="C45:D45"/>
    <mergeCell ref="O45:V45"/>
    <mergeCell ref="G29:G30"/>
    <mergeCell ref="I29:I30"/>
    <mergeCell ref="C32:D32"/>
    <mergeCell ref="C33:D33"/>
    <mergeCell ref="M46:M47"/>
    <mergeCell ref="C34:D34"/>
    <mergeCell ref="C22:D22"/>
    <mergeCell ref="C23:D23"/>
    <mergeCell ref="C24:D24"/>
    <mergeCell ref="C26:D26"/>
    <mergeCell ref="C27:D27"/>
    <mergeCell ref="C28:D28"/>
    <mergeCell ref="C29:D30"/>
    <mergeCell ref="C21:D21"/>
    <mergeCell ref="C2:I2"/>
    <mergeCell ref="C5:V5"/>
    <mergeCell ref="O7:O8"/>
    <mergeCell ref="AA10:AB10"/>
    <mergeCell ref="C11:D11"/>
    <mergeCell ref="C12:D12"/>
    <mergeCell ref="C16:D16"/>
    <mergeCell ref="C17:D17"/>
    <mergeCell ref="C18:D18"/>
    <mergeCell ref="C19:D19"/>
    <mergeCell ref="C20:D20"/>
  </mergeCells>
  <dataValidations count="9">
    <dataValidation type="list" allowBlank="1" showInputMessage="1" showErrorMessage="1" sqref="V11:V27 I39:I41 I33:I35 I16:I20 I27:I29 I10:I12 R29:R35 R37:R38 V29:V35 R11:R27 I63:I66 I43:I45 I49:I51 V37:V38">
      <formula1>"Y, N"</formula1>
    </dataValidation>
    <dataValidation type="list" allowBlank="1" showInputMessage="1" showErrorMessage="1" sqref="N45:V45">
      <formula1>"Industrial, All others"</formula1>
    </dataValidation>
    <dataValidation allowBlank="1" showInputMessage="1" showErrorMessage="1" promptTitle="PAS 2050:2008 " prompt="Specification for the assessment of the life cycle greenhouse gas emissions of goods and services, BSi" sqref="C43:D43"/>
    <dataValidation allowBlank="1" showInputMessage="1" showErrorMessage="1" promptTitle="ISO 21930:2007" prompt="Sustainability in building construction- Environmental declaration of building products, BSi" sqref="C44:D44"/>
    <dataValidation allowBlank="1" showInputMessage="1" showErrorMessage="1" promptTitle="ISO 14040 &amp; ISO 14044:2006" prompt="Environmental management - Life cycle assessment - Principles and framework &amp; Environmental management - Life cycle assessment - Requirements and guidelines, BSi" sqref="C40:D41"/>
    <dataValidation allowBlank="1" showInputMessage="1" showErrorMessage="1" promptTitle="EN 15978:2011" prompt="Sustainability of construction works - assessment of environmental performance of buildings - calculation method, BSi" sqref="C29"/>
    <dataValidation allowBlank="1" showInputMessage="1" showErrorMessage="1" promptTitle="EN 15804:2012" prompt="Sustainability of construction works - Environmental product declarations - core rules for the product category of construction products, BSi" sqref="C45:D45"/>
    <dataValidation allowBlank="1" showInputMessage="1" showErrorMessage="1" promptTitle="CEN/TR 15941:2010" prompt="Sustainability of construction works - Environmental product declarations - Methodology for selection and use of generic data, BSi" sqref="C34:D34"/>
    <dataValidation allowBlank="1" showErrorMessage="1" sqref="C51:D51"/>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864"/>
  </sheetPr>
  <dimension ref="A1:Z60"/>
  <sheetViews>
    <sheetView zoomScale="90" zoomScaleNormal="90" workbookViewId="0"/>
  </sheetViews>
  <sheetFormatPr defaultRowHeight="14.4"/>
  <cols>
    <col min="1" max="1" width="2" style="47" customWidth="1"/>
    <col min="2" max="2" width="15.6640625" customWidth="1"/>
    <col min="3" max="3" width="0.6640625" customWidth="1"/>
    <col min="4" max="4" width="15.6640625" customWidth="1"/>
    <col min="5" max="5" width="0.6640625" customWidth="1"/>
    <col min="8" max="8" width="39.6640625" customWidth="1"/>
    <col min="16" max="26" width="9.109375" style="47"/>
  </cols>
  <sheetData>
    <row r="1" spans="1:26" s="47" customFormat="1"/>
    <row r="2" spans="1:26" ht="38.25" customHeight="1">
      <c r="B2" s="662" t="s">
        <v>69</v>
      </c>
      <c r="C2" s="662"/>
      <c r="D2" s="662"/>
      <c r="E2" s="662"/>
      <c r="F2" s="662"/>
      <c r="G2" s="662"/>
      <c r="H2" s="662"/>
      <c r="I2" s="161"/>
      <c r="J2" s="145"/>
      <c r="K2" s="150"/>
      <c r="L2" s="150"/>
      <c r="M2" s="150"/>
      <c r="N2" s="150"/>
      <c r="O2" s="150"/>
      <c r="P2" s="156"/>
      <c r="Q2" s="156"/>
      <c r="R2" s="156"/>
      <c r="S2" s="156"/>
      <c r="T2" s="156"/>
      <c r="U2" s="156"/>
    </row>
    <row r="3" spans="1:26" ht="3.75" customHeight="1"/>
    <row r="4" spans="1:26" ht="15.6">
      <c r="B4" s="157" t="s">
        <v>89</v>
      </c>
      <c r="C4" s="158"/>
      <c r="D4" s="157" t="s">
        <v>90</v>
      </c>
      <c r="E4" s="158"/>
      <c r="F4" s="159" t="s">
        <v>94</v>
      </c>
      <c r="G4" s="160"/>
      <c r="H4" s="160"/>
      <c r="I4" s="160"/>
      <c r="J4" s="160"/>
      <c r="K4" s="160"/>
      <c r="L4" s="160"/>
      <c r="M4" s="160"/>
      <c r="N4" s="160"/>
      <c r="O4" s="160"/>
      <c r="P4" s="163"/>
      <c r="Q4" s="163"/>
    </row>
    <row r="5" spans="1:26" ht="3.75" customHeight="1"/>
    <row r="6" spans="1:26" ht="15.75" customHeight="1">
      <c r="B6" s="162" t="s">
        <v>91</v>
      </c>
      <c r="C6" s="162"/>
      <c r="D6" s="162"/>
      <c r="E6" s="162"/>
      <c r="F6" s="162"/>
      <c r="G6" s="162"/>
      <c r="H6" s="162"/>
      <c r="I6" s="162"/>
      <c r="J6" s="162"/>
      <c r="K6" s="162"/>
      <c r="L6" s="162"/>
      <c r="M6" s="162"/>
      <c r="N6" s="162"/>
      <c r="O6" s="162"/>
    </row>
    <row r="7" spans="1:26" ht="3.75" customHeight="1"/>
    <row r="8" spans="1:26" ht="30.6" customHeight="1">
      <c r="B8" s="164">
        <v>8</v>
      </c>
      <c r="D8" s="165">
        <v>42437</v>
      </c>
      <c r="F8" s="827" t="s">
        <v>159</v>
      </c>
      <c r="G8" s="828"/>
      <c r="H8" s="828"/>
      <c r="I8" s="828"/>
      <c r="J8" s="828"/>
      <c r="K8" s="828"/>
      <c r="L8" s="828"/>
      <c r="M8" s="828"/>
      <c r="N8" s="828"/>
      <c r="O8" s="829"/>
    </row>
    <row r="9" spans="1:26" ht="7.5" customHeight="1">
      <c r="B9" s="47"/>
      <c r="C9" s="47"/>
      <c r="D9" s="47"/>
      <c r="E9" s="47"/>
      <c r="F9" s="47"/>
      <c r="G9" s="47"/>
      <c r="H9" s="47"/>
      <c r="I9" s="47"/>
      <c r="J9" s="47"/>
      <c r="K9" s="47"/>
      <c r="L9" s="47"/>
      <c r="M9" s="47"/>
      <c r="N9" s="47"/>
      <c r="O9" s="47"/>
    </row>
    <row r="10" spans="1:26">
      <c r="B10" s="162" t="s">
        <v>92</v>
      </c>
      <c r="C10" s="162"/>
      <c r="D10" s="162"/>
      <c r="E10" s="162"/>
      <c r="F10" s="162"/>
      <c r="G10" s="162"/>
      <c r="H10" s="162"/>
      <c r="I10" s="162"/>
      <c r="J10" s="162"/>
      <c r="K10" s="162"/>
      <c r="L10" s="162"/>
      <c r="M10" s="162"/>
      <c r="N10" s="162"/>
      <c r="O10" s="162"/>
    </row>
    <row r="11" spans="1:26" s="344" customFormat="1" ht="3.75" customHeight="1">
      <c r="A11" s="345"/>
      <c r="P11" s="345"/>
      <c r="Q11" s="345"/>
      <c r="R11" s="345"/>
      <c r="S11" s="345"/>
      <c r="T11" s="345"/>
      <c r="U11" s="345"/>
      <c r="V11" s="345"/>
      <c r="W11" s="345"/>
      <c r="X11" s="345"/>
      <c r="Y11" s="345"/>
      <c r="Z11" s="345"/>
    </row>
    <row r="12" spans="1:26" s="344" customFormat="1" ht="18.75" customHeight="1">
      <c r="A12" s="345"/>
      <c r="B12" s="364">
        <v>7</v>
      </c>
      <c r="D12" s="365">
        <v>42263</v>
      </c>
      <c r="F12" s="827" t="s">
        <v>152</v>
      </c>
      <c r="G12" s="828"/>
      <c r="H12" s="828"/>
      <c r="I12" s="828"/>
      <c r="J12" s="828"/>
      <c r="K12" s="828"/>
      <c r="L12" s="828"/>
      <c r="M12" s="828"/>
      <c r="N12" s="828"/>
      <c r="O12" s="829"/>
      <c r="P12" s="345"/>
      <c r="Q12" s="345"/>
      <c r="R12" s="345"/>
      <c r="S12" s="345"/>
      <c r="T12" s="345"/>
      <c r="U12" s="345"/>
      <c r="V12" s="345"/>
      <c r="W12" s="345"/>
      <c r="X12" s="345"/>
      <c r="Y12" s="345"/>
      <c r="Z12" s="345"/>
    </row>
    <row r="13" spans="1:26" s="344" customFormat="1" ht="3" customHeight="1">
      <c r="A13" s="63"/>
      <c r="B13" s="78"/>
      <c r="C13" s="63"/>
      <c r="D13" s="641"/>
      <c r="E13" s="63"/>
      <c r="F13" s="642"/>
      <c r="G13" s="643"/>
      <c r="H13" s="643"/>
      <c r="I13" s="643"/>
      <c r="J13" s="643"/>
      <c r="K13" s="643"/>
      <c r="L13" s="643"/>
      <c r="M13" s="643"/>
      <c r="N13" s="643"/>
      <c r="O13" s="643"/>
      <c r="P13" s="63"/>
      <c r="Q13" s="345"/>
      <c r="R13" s="345"/>
      <c r="S13" s="345"/>
      <c r="T13" s="345"/>
      <c r="U13" s="345"/>
      <c r="V13" s="345"/>
      <c r="W13" s="345"/>
      <c r="X13" s="345"/>
      <c r="Y13" s="345"/>
      <c r="Z13" s="345"/>
    </row>
    <row r="14" spans="1:26" s="344" customFormat="1" ht="18.75" customHeight="1">
      <c r="A14" s="345"/>
      <c r="B14" s="364">
        <v>5</v>
      </c>
      <c r="D14" s="365">
        <v>42048</v>
      </c>
      <c r="F14" s="827" t="s">
        <v>145</v>
      </c>
      <c r="G14" s="828"/>
      <c r="H14" s="828"/>
      <c r="I14" s="828"/>
      <c r="J14" s="828"/>
      <c r="K14" s="828"/>
      <c r="L14" s="828"/>
      <c r="M14" s="828"/>
      <c r="N14" s="828"/>
      <c r="O14" s="829"/>
      <c r="P14" s="345"/>
      <c r="Q14" s="345"/>
      <c r="R14" s="345"/>
      <c r="S14" s="345"/>
      <c r="T14" s="345"/>
      <c r="U14" s="345"/>
      <c r="V14" s="345"/>
      <c r="W14" s="345"/>
      <c r="X14" s="345"/>
      <c r="Y14" s="345"/>
      <c r="Z14" s="345"/>
    </row>
    <row r="15" spans="1:26" s="344" customFormat="1" ht="3.75" customHeight="1">
      <c r="A15" s="345"/>
      <c r="P15" s="345"/>
      <c r="Q15" s="345"/>
      <c r="R15" s="345"/>
      <c r="S15" s="345"/>
      <c r="T15" s="345"/>
      <c r="U15" s="345"/>
      <c r="V15" s="345"/>
      <c r="W15" s="345"/>
      <c r="X15" s="345"/>
      <c r="Y15" s="345"/>
      <c r="Z15" s="345"/>
    </row>
    <row r="16" spans="1:26" s="344" customFormat="1" ht="18.75" customHeight="1">
      <c r="A16" s="345"/>
      <c r="B16" s="364">
        <v>4</v>
      </c>
      <c r="D16" s="365">
        <v>41992</v>
      </c>
      <c r="F16" s="827" t="s">
        <v>138</v>
      </c>
      <c r="G16" s="828"/>
      <c r="H16" s="828"/>
      <c r="I16" s="828"/>
      <c r="J16" s="828"/>
      <c r="K16" s="828"/>
      <c r="L16" s="828"/>
      <c r="M16" s="828"/>
      <c r="N16" s="828"/>
      <c r="O16" s="829"/>
      <c r="P16" s="345"/>
      <c r="Q16" s="345"/>
      <c r="R16" s="345"/>
      <c r="S16" s="345"/>
      <c r="T16" s="345"/>
      <c r="U16" s="345"/>
      <c r="V16" s="345"/>
      <c r="W16" s="345"/>
      <c r="X16" s="345"/>
      <c r="Y16" s="345"/>
      <c r="Z16" s="345"/>
    </row>
    <row r="17" spans="2:15" ht="3.75" customHeight="1"/>
    <row r="18" spans="2:15" ht="18.75" customHeight="1">
      <c r="B18" s="164">
        <v>3</v>
      </c>
      <c r="D18" s="165">
        <v>41796</v>
      </c>
      <c r="F18" s="827" t="s">
        <v>127</v>
      </c>
      <c r="G18" s="828"/>
      <c r="H18" s="828"/>
      <c r="I18" s="828"/>
      <c r="J18" s="828"/>
      <c r="K18" s="828"/>
      <c r="L18" s="828"/>
      <c r="M18" s="828"/>
      <c r="N18" s="828"/>
      <c r="O18" s="829"/>
    </row>
    <row r="19" spans="2:15" ht="3.75" customHeight="1">
      <c r="B19" s="47"/>
      <c r="C19" s="47"/>
      <c r="D19" s="47"/>
      <c r="E19" s="47"/>
      <c r="F19" s="47"/>
      <c r="G19" s="47"/>
      <c r="H19" s="47"/>
      <c r="I19" s="47"/>
      <c r="J19" s="47"/>
      <c r="K19" s="47"/>
      <c r="L19" s="47"/>
      <c r="M19" s="47"/>
      <c r="N19" s="47"/>
      <c r="O19" s="47"/>
    </row>
    <row r="20" spans="2:15" ht="78.75" customHeight="1">
      <c r="B20" s="164">
        <v>2</v>
      </c>
      <c r="D20" s="165">
        <v>41631</v>
      </c>
      <c r="F20" s="827" t="s">
        <v>124</v>
      </c>
      <c r="G20" s="828"/>
      <c r="H20" s="828"/>
      <c r="I20" s="828"/>
      <c r="J20" s="828"/>
      <c r="K20" s="828"/>
      <c r="L20" s="828"/>
      <c r="M20" s="828"/>
      <c r="N20" s="828"/>
      <c r="O20" s="829"/>
    </row>
    <row r="21" spans="2:15" ht="3.75" customHeight="1"/>
    <row r="22" spans="2:15" ht="30" customHeight="1">
      <c r="B22" s="164">
        <v>1</v>
      </c>
      <c r="D22" s="165">
        <v>41456</v>
      </c>
      <c r="F22" s="830" t="s">
        <v>93</v>
      </c>
      <c r="G22" s="828"/>
      <c r="H22" s="828"/>
      <c r="I22" s="828"/>
      <c r="J22" s="828"/>
      <c r="K22" s="828"/>
      <c r="L22" s="828"/>
      <c r="M22" s="828"/>
      <c r="N22" s="828"/>
      <c r="O22" s="829"/>
    </row>
    <row r="23" spans="2:15" s="47" customFormat="1"/>
    <row r="24" spans="2:15" s="47" customFormat="1"/>
    <row r="25" spans="2:15" s="47" customFormat="1"/>
    <row r="26" spans="2:15" s="47" customFormat="1"/>
    <row r="27" spans="2:15" s="47" customFormat="1"/>
    <row r="28" spans="2:15" s="47" customFormat="1"/>
    <row r="29" spans="2:15" s="47" customFormat="1"/>
    <row r="30" spans="2:15" s="47" customFormat="1"/>
    <row r="31" spans="2:15" s="47" customFormat="1"/>
    <row r="32" spans="2:15"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sheetData>
  <sheetProtection password="AABD" sheet="1" objects="1" scenarios="1"/>
  <mergeCells count="8">
    <mergeCell ref="B2:H2"/>
    <mergeCell ref="F8:O8"/>
    <mergeCell ref="F22:O22"/>
    <mergeCell ref="F20:O20"/>
    <mergeCell ref="F18:O18"/>
    <mergeCell ref="F16:O16"/>
    <mergeCell ref="F14:O14"/>
    <mergeCell ref="F12:O12"/>
  </mergeCells>
  <pageMargins left="0.7" right="0.7" top="0.75" bottom="0.75" header="0.3" footer="0.3"/>
  <pageSetup paperSize="9" orientation="portrait" verticalDpi="598"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D6864"/>
    <pageSetUpPr fitToPage="1"/>
  </sheetPr>
  <dimension ref="A1:BB117"/>
  <sheetViews>
    <sheetView showGridLines="0" topLeftCell="B1" zoomScale="70" zoomScaleNormal="70" workbookViewId="0">
      <selection activeCell="B1" sqref="B1"/>
    </sheetView>
  </sheetViews>
  <sheetFormatPr defaultColWidth="9.109375" defaultRowHeight="14.4"/>
  <cols>
    <col min="1" max="1" width="4.33203125" style="189" hidden="1" customWidth="1"/>
    <col min="2" max="2" width="4.33203125" style="190" customWidth="1"/>
    <col min="3" max="3" width="68.5546875" style="189" customWidth="1"/>
    <col min="4" max="4" width="7.109375" style="189" bestFit="1" customWidth="1"/>
    <col min="5" max="5" width="7.109375" style="189" hidden="1" customWidth="1"/>
    <col min="6" max="6" width="0.5546875" style="189" customWidth="1"/>
    <col min="7" max="7" width="6" style="189" customWidth="1"/>
    <col min="8" max="8" width="0.5546875" style="189" customWidth="1"/>
    <col min="9" max="9" width="7.44140625" style="189" customWidth="1"/>
    <col min="10" max="10" width="5.33203125" style="189" hidden="1" customWidth="1"/>
    <col min="11" max="11" width="6.6640625" style="333" bestFit="1" customWidth="1"/>
    <col min="12" max="12" width="4.6640625" style="189" hidden="1" customWidth="1"/>
    <col min="13" max="13" width="57.6640625" style="189" bestFit="1" customWidth="1"/>
    <col min="14" max="14" width="0.5546875" style="190" customWidth="1"/>
    <col min="15" max="15" width="5.6640625" style="189" customWidth="1"/>
    <col min="16" max="16" width="5.6640625" style="189" hidden="1" customWidth="1"/>
    <col min="17" max="17" width="0.5546875" style="190" customWidth="1"/>
    <col min="18" max="18" width="9" style="293" customWidth="1"/>
    <col min="19" max="19" width="0.5546875" style="190" customWidth="1"/>
    <col min="20" max="20" width="7.6640625" style="293" bestFit="1" customWidth="1"/>
    <col min="21" max="21" width="0.5546875" style="190" customWidth="1"/>
    <col min="22" max="22" width="7.109375" style="293" bestFit="1" customWidth="1"/>
    <col min="23" max="23" width="3.88671875" style="293" hidden="1" customWidth="1"/>
    <col min="24" max="25" width="9.109375" style="332" hidden="1" customWidth="1"/>
    <col min="26" max="26" width="9.88671875" style="332" hidden="1" customWidth="1"/>
    <col min="27" max="33" width="9.109375" style="189" hidden="1" customWidth="1"/>
    <col min="34" max="16384" width="9.109375" style="189"/>
  </cols>
  <sheetData>
    <row r="1" spans="1:53" ht="15" customHeight="1">
      <c r="C1" s="190"/>
      <c r="D1" s="190"/>
      <c r="E1" s="190"/>
      <c r="F1" s="190"/>
      <c r="G1" s="190"/>
      <c r="H1" s="190"/>
      <c r="I1" s="190"/>
      <c r="J1" s="190"/>
      <c r="K1" s="191"/>
      <c r="L1" s="190"/>
      <c r="M1" s="190"/>
      <c r="O1" s="190"/>
      <c r="P1" s="190"/>
      <c r="R1" s="192"/>
      <c r="T1" s="192"/>
      <c r="V1" s="192"/>
      <c r="W1" s="192"/>
      <c r="X1" s="193"/>
      <c r="Y1" s="193"/>
      <c r="Z1" s="193"/>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row>
    <row r="2" spans="1:53" ht="38.25" customHeight="1">
      <c r="C2" s="737" t="s">
        <v>69</v>
      </c>
      <c r="D2" s="737"/>
      <c r="E2" s="737"/>
      <c r="F2" s="737"/>
      <c r="G2" s="737"/>
      <c r="H2" s="737"/>
      <c r="I2" s="737"/>
      <c r="J2" s="190"/>
      <c r="K2" s="194"/>
      <c r="L2" s="195"/>
      <c r="M2" s="195"/>
      <c r="N2" s="195"/>
      <c r="O2" s="195"/>
      <c r="P2" s="195"/>
      <c r="Q2" s="195"/>
      <c r="R2" s="195"/>
      <c r="S2" s="195"/>
      <c r="T2" s="195"/>
      <c r="U2" s="195"/>
      <c r="V2" s="195"/>
      <c r="W2" s="192"/>
      <c r="X2" s="193"/>
      <c r="Y2" s="193"/>
      <c r="Z2" s="193"/>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row>
    <row r="3" spans="1:53" ht="7.5" customHeight="1" thickBot="1">
      <c r="C3" s="190"/>
      <c r="D3" s="190"/>
      <c r="E3" s="190"/>
      <c r="F3" s="190"/>
      <c r="G3" s="190"/>
      <c r="H3" s="190"/>
      <c r="I3" s="190"/>
      <c r="J3" s="190"/>
      <c r="K3" s="191"/>
      <c r="L3" s="190"/>
      <c r="M3" s="190"/>
      <c r="O3" s="190"/>
      <c r="P3" s="190"/>
      <c r="R3" s="192"/>
      <c r="T3" s="192"/>
      <c r="V3" s="192"/>
      <c r="W3" s="192"/>
      <c r="X3" s="193"/>
      <c r="Y3" s="193"/>
      <c r="Z3" s="193"/>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row>
    <row r="4" spans="1:53" ht="21">
      <c r="C4" s="196" t="s">
        <v>121</v>
      </c>
      <c r="D4" s="197"/>
      <c r="E4" s="197"/>
      <c r="F4" s="197"/>
      <c r="G4" s="197"/>
      <c r="H4" s="197"/>
      <c r="I4" s="197"/>
      <c r="J4" s="197"/>
      <c r="K4" s="198"/>
      <c r="L4" s="197"/>
      <c r="M4" s="197"/>
      <c r="N4" s="197"/>
      <c r="O4" s="197"/>
      <c r="P4" s="197"/>
      <c r="Q4" s="197"/>
      <c r="R4" s="199"/>
      <c r="S4" s="197"/>
      <c r="T4" s="199"/>
      <c r="U4" s="197"/>
      <c r="V4" s="200"/>
      <c r="W4" s="192"/>
      <c r="X4" s="193"/>
      <c r="Y4" s="193"/>
      <c r="Z4" s="193"/>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row>
    <row r="5" spans="1:53" s="205" customFormat="1" ht="89.25" customHeight="1" thickBot="1">
      <c r="A5" s="201"/>
      <c r="B5" s="202"/>
      <c r="C5" s="742" t="s">
        <v>125</v>
      </c>
      <c r="D5" s="743"/>
      <c r="E5" s="743"/>
      <c r="F5" s="743"/>
      <c r="G5" s="743"/>
      <c r="H5" s="743"/>
      <c r="I5" s="743"/>
      <c r="J5" s="743"/>
      <c r="K5" s="743"/>
      <c r="L5" s="743"/>
      <c r="M5" s="743"/>
      <c r="N5" s="743"/>
      <c r="O5" s="743"/>
      <c r="P5" s="743"/>
      <c r="Q5" s="743"/>
      <c r="R5" s="743"/>
      <c r="S5" s="743"/>
      <c r="T5" s="743"/>
      <c r="U5" s="743"/>
      <c r="V5" s="744"/>
      <c r="W5" s="203"/>
      <c r="X5" s="204"/>
      <c r="Y5" s="204"/>
      <c r="Z5" s="204"/>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row>
    <row r="6" spans="1:53" s="205" customFormat="1" ht="7.5" customHeight="1">
      <c r="A6" s="201"/>
      <c r="B6" s="202"/>
      <c r="C6" s="206"/>
      <c r="D6" s="206"/>
      <c r="E6" s="206"/>
      <c r="F6" s="206"/>
      <c r="G6" s="206"/>
      <c r="H6" s="206"/>
      <c r="I6" s="206"/>
      <c r="J6" s="206"/>
      <c r="K6" s="206"/>
      <c r="L6" s="206"/>
      <c r="M6" s="206"/>
      <c r="N6" s="206"/>
      <c r="O6" s="206"/>
      <c r="P6" s="206"/>
      <c r="Q6" s="206"/>
      <c r="R6" s="206"/>
      <c r="S6" s="206"/>
      <c r="T6" s="206"/>
      <c r="U6" s="206"/>
      <c r="V6" s="206"/>
      <c r="W6" s="203"/>
      <c r="X6" s="204"/>
      <c r="Y6" s="204"/>
      <c r="Z6" s="204"/>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row>
    <row r="7" spans="1:53" s="205" customFormat="1" ht="21">
      <c r="B7" s="190"/>
      <c r="C7" s="207" t="s">
        <v>71</v>
      </c>
      <c r="D7" s="190"/>
      <c r="E7" s="190"/>
      <c r="F7" s="190"/>
      <c r="G7" s="190"/>
      <c r="H7" s="190"/>
      <c r="I7" s="190"/>
      <c r="J7" s="190"/>
      <c r="K7" s="191"/>
      <c r="L7" s="190"/>
      <c r="M7" s="207" t="s">
        <v>70</v>
      </c>
      <c r="N7" s="208"/>
      <c r="O7" s="738" t="s">
        <v>49</v>
      </c>
      <c r="P7" s="208"/>
      <c r="Q7" s="208"/>
      <c r="R7" s="209"/>
      <c r="S7" s="208"/>
      <c r="T7" s="209"/>
      <c r="U7" s="208"/>
      <c r="V7" s="209"/>
      <c r="W7" s="210"/>
      <c r="X7" s="193"/>
      <c r="Y7" s="193"/>
      <c r="Z7" s="193"/>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row>
    <row r="8" spans="1:53" s="205" customFormat="1" ht="86.25" customHeight="1" thickBot="1">
      <c r="A8" s="201" t="s">
        <v>29</v>
      </c>
      <c r="B8" s="202"/>
      <c r="C8" s="211" t="s">
        <v>56</v>
      </c>
      <c r="D8" s="212" t="s">
        <v>39</v>
      </c>
      <c r="E8" s="213"/>
      <c r="F8" s="214"/>
      <c r="G8" s="215" t="s">
        <v>54</v>
      </c>
      <c r="H8" s="214"/>
      <c r="I8" s="216" t="s">
        <v>80</v>
      </c>
      <c r="J8" s="217" t="s">
        <v>55</v>
      </c>
      <c r="K8" s="151" t="s">
        <v>83</v>
      </c>
      <c r="L8" s="202" t="s">
        <v>29</v>
      </c>
      <c r="M8" s="218"/>
      <c r="N8" s="219"/>
      <c r="O8" s="739"/>
      <c r="P8" s="219" t="s">
        <v>57</v>
      </c>
      <c r="Q8" s="219"/>
      <c r="R8" s="220" t="s">
        <v>50</v>
      </c>
      <c r="S8" s="219"/>
      <c r="T8" s="215" t="s">
        <v>54</v>
      </c>
      <c r="U8" s="219"/>
      <c r="V8" s="216" t="s">
        <v>53</v>
      </c>
      <c r="W8" s="203"/>
      <c r="X8" s="204"/>
      <c r="Y8" s="204"/>
      <c r="Z8" s="204"/>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row>
    <row r="9" spans="1:53" s="205" customFormat="1" ht="22.5" customHeight="1">
      <c r="A9" s="201"/>
      <c r="B9" s="202"/>
      <c r="C9" s="221"/>
      <c r="D9" s="222"/>
      <c r="E9" s="223"/>
      <c r="F9" s="224"/>
      <c r="G9" s="225"/>
      <c r="H9" s="224"/>
      <c r="I9" s="226"/>
      <c r="J9" s="217"/>
      <c r="K9" s="151"/>
      <c r="L9" s="202"/>
      <c r="M9" s="227"/>
      <c r="N9" s="228"/>
      <c r="O9" s="229"/>
      <c r="P9" s="228"/>
      <c r="Q9" s="228"/>
      <c r="R9" s="230"/>
      <c r="S9" s="228"/>
      <c r="T9" s="225"/>
      <c r="U9" s="228"/>
      <c r="V9" s="226"/>
      <c r="W9" s="203"/>
      <c r="X9" s="204"/>
      <c r="Y9" s="204"/>
      <c r="Z9" s="204"/>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row>
    <row r="10" spans="1:53" s="205" customFormat="1" ht="18">
      <c r="A10" s="231">
        <v>2</v>
      </c>
      <c r="B10" s="232"/>
      <c r="C10" s="233" t="s">
        <v>40</v>
      </c>
      <c r="D10" s="190"/>
      <c r="E10" s="190"/>
      <c r="F10" s="234"/>
      <c r="G10" s="235" t="s">
        <v>2</v>
      </c>
      <c r="H10" s="234"/>
      <c r="I10" s="234"/>
      <c r="J10" s="236"/>
      <c r="K10" s="152"/>
      <c r="L10" s="237">
        <v>1</v>
      </c>
      <c r="M10" s="238" t="s">
        <v>85</v>
      </c>
      <c r="N10" s="191"/>
      <c r="O10" s="191"/>
      <c r="P10" s="191"/>
      <c r="Q10" s="191"/>
      <c r="R10" s="210"/>
      <c r="S10" s="191"/>
      <c r="T10" s="210"/>
      <c r="U10" s="191"/>
      <c r="V10" s="239"/>
      <c r="W10" s="240"/>
      <c r="X10" s="241"/>
      <c r="Y10" s="241"/>
      <c r="Z10" s="242"/>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row>
    <row r="11" spans="1:53" s="205" customFormat="1" ht="18">
      <c r="B11" s="190"/>
      <c r="C11" s="243" t="s">
        <v>1</v>
      </c>
      <c r="D11" s="244" t="s">
        <v>21</v>
      </c>
      <c r="E11" s="245">
        <v>1</v>
      </c>
      <c r="F11" s="246"/>
      <c r="G11" s="106">
        <f t="shared" ref="G11:G13" si="0">E11*$A$10</f>
        <v>2</v>
      </c>
      <c r="H11" s="246"/>
      <c r="I11" s="247" t="s">
        <v>51</v>
      </c>
      <c r="J11" s="236">
        <f>IF(I11="Y",G11,0)</f>
        <v>2</v>
      </c>
      <c r="K11" s="153">
        <f>IF(I11="Y",1,0)</f>
        <v>1</v>
      </c>
      <c r="M11" s="233" t="s">
        <v>24</v>
      </c>
      <c r="N11" s="248"/>
      <c r="O11" s="248"/>
      <c r="P11" s="248"/>
      <c r="Q11" s="248"/>
      <c r="R11" s="210"/>
      <c r="S11" s="248"/>
      <c r="T11" s="235" t="s">
        <v>2</v>
      </c>
      <c r="U11" s="248"/>
      <c r="V11" s="239"/>
      <c r="W11" s="240"/>
      <c r="X11" s="193"/>
      <c r="Y11" s="193"/>
      <c r="Z11" s="193"/>
      <c r="AA11" s="740" t="s">
        <v>83</v>
      </c>
      <c r="AB11" s="74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row>
    <row r="12" spans="1:53" s="205" customFormat="1" ht="15.6">
      <c r="B12" s="190"/>
      <c r="C12" s="719" t="s">
        <v>72</v>
      </c>
      <c r="D12" s="720"/>
      <c r="E12" s="236">
        <v>1</v>
      </c>
      <c r="F12" s="246"/>
      <c r="G12" s="106">
        <f t="shared" si="0"/>
        <v>2</v>
      </c>
      <c r="H12" s="246"/>
      <c r="I12" s="247" t="s">
        <v>51</v>
      </c>
      <c r="J12" s="236">
        <f>IF(I12="Y",G12,0)</f>
        <v>2</v>
      </c>
      <c r="K12" s="154"/>
      <c r="L12" s="249"/>
      <c r="M12" s="250" t="s">
        <v>23</v>
      </c>
      <c r="N12" s="251"/>
      <c r="O12" s="252" t="s">
        <v>21</v>
      </c>
      <c r="P12" s="253">
        <v>2</v>
      </c>
      <c r="Q12" s="251"/>
      <c r="R12" s="114" t="s">
        <v>51</v>
      </c>
      <c r="S12" s="251"/>
      <c r="T12" s="111">
        <f t="shared" ref="T12:T27" si="1">IF(R12="Y",P12*$L$10,"")</f>
        <v>2</v>
      </c>
      <c r="U12" s="251"/>
      <c r="V12" s="254" t="s">
        <v>51</v>
      </c>
      <c r="W12" s="255">
        <f t="shared" ref="W12:W27" si="2">IF(V12="Y", T12, 0)</f>
        <v>2</v>
      </c>
      <c r="X12" s="193">
        <f>IF(OR(R12="N",W12&gt;0),1,0)</f>
        <v>1</v>
      </c>
      <c r="Y12" s="193"/>
      <c r="Z12" s="193"/>
      <c r="AA12" s="256">
        <f>K11</f>
        <v>1</v>
      </c>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row>
    <row r="13" spans="1:53" s="205" customFormat="1" ht="15.6">
      <c r="B13" s="190"/>
      <c r="C13" s="725" t="s">
        <v>74</v>
      </c>
      <c r="D13" s="725"/>
      <c r="E13" s="236">
        <v>2</v>
      </c>
      <c r="F13" s="246"/>
      <c r="G13" s="106">
        <f t="shared" si="0"/>
        <v>4</v>
      </c>
      <c r="H13" s="246"/>
      <c r="I13" s="247" t="s">
        <v>51</v>
      </c>
      <c r="J13" s="236">
        <f>IF(I13="Y",G13,0)</f>
        <v>4</v>
      </c>
      <c r="K13" s="154"/>
      <c r="L13" s="249"/>
      <c r="M13" s="250" t="s">
        <v>9</v>
      </c>
      <c r="N13" s="246"/>
      <c r="O13" s="252" t="s">
        <v>21</v>
      </c>
      <c r="P13" s="253">
        <v>2</v>
      </c>
      <c r="Q13" s="246"/>
      <c r="R13" s="114" t="s">
        <v>51</v>
      </c>
      <c r="S13" s="246"/>
      <c r="T13" s="111">
        <f t="shared" si="1"/>
        <v>2</v>
      </c>
      <c r="U13" s="246"/>
      <c r="V13" s="254" t="s">
        <v>51</v>
      </c>
      <c r="W13" s="255">
        <f t="shared" si="2"/>
        <v>2</v>
      </c>
      <c r="X13" s="193">
        <f>IF(OR(R13="N",W13&gt;0),1,0)</f>
        <v>1</v>
      </c>
      <c r="Y13" s="193"/>
      <c r="Z13" s="257"/>
      <c r="AA13" s="258">
        <f>K17</f>
        <v>1</v>
      </c>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row>
    <row r="14" spans="1:53" s="205" customFormat="1" ht="15.6">
      <c r="B14" s="190"/>
      <c r="C14" s="190"/>
      <c r="D14" s="259" t="s">
        <v>58</v>
      </c>
      <c r="E14" s="227"/>
      <c r="F14" s="167"/>
      <c r="G14" s="128">
        <f>SUM(G11:G13)</f>
        <v>8</v>
      </c>
      <c r="H14" s="167"/>
      <c r="I14" s="129">
        <f>SUM(J11:J13)</f>
        <v>8</v>
      </c>
      <c r="J14" s="260"/>
      <c r="K14" s="154"/>
      <c r="L14" s="249"/>
      <c r="M14" s="250" t="s">
        <v>6</v>
      </c>
      <c r="N14" s="246"/>
      <c r="O14" s="261"/>
      <c r="P14" s="253">
        <v>2</v>
      </c>
      <c r="Q14" s="246"/>
      <c r="R14" s="114" t="s">
        <v>51</v>
      </c>
      <c r="S14" s="246"/>
      <c r="T14" s="111">
        <f t="shared" si="1"/>
        <v>2</v>
      </c>
      <c r="U14" s="246"/>
      <c r="V14" s="254" t="s">
        <v>51</v>
      </c>
      <c r="W14" s="255">
        <f t="shared" si="2"/>
        <v>2</v>
      </c>
      <c r="X14" s="193"/>
      <c r="Y14" s="193"/>
      <c r="Z14" s="257"/>
      <c r="AA14" s="258">
        <f>K28</f>
        <v>1</v>
      </c>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row>
    <row r="15" spans="1:53" s="205" customFormat="1" ht="15.6">
      <c r="B15" s="190"/>
      <c r="C15" s="262"/>
      <c r="D15" s="262"/>
      <c r="E15" s="262"/>
      <c r="F15" s="262"/>
      <c r="G15" s="262"/>
      <c r="H15" s="262"/>
      <c r="I15" s="262"/>
      <c r="J15" s="262"/>
      <c r="K15" s="154"/>
      <c r="L15" s="249"/>
      <c r="M15" s="250" t="s">
        <v>14</v>
      </c>
      <c r="N15" s="246"/>
      <c r="O15" s="252" t="s">
        <v>21</v>
      </c>
      <c r="P15" s="253">
        <v>2</v>
      </c>
      <c r="Q15" s="246"/>
      <c r="R15" s="114" t="s">
        <v>51</v>
      </c>
      <c r="S15" s="246"/>
      <c r="T15" s="111">
        <f t="shared" si="1"/>
        <v>2</v>
      </c>
      <c r="U15" s="246"/>
      <c r="V15" s="254" t="s">
        <v>51</v>
      </c>
      <c r="W15" s="255">
        <f t="shared" si="2"/>
        <v>2</v>
      </c>
      <c r="X15" s="193">
        <f>IF(OR(R15="N",W15&gt;0),1,0)</f>
        <v>1</v>
      </c>
      <c r="Y15" s="193"/>
      <c r="Z15" s="257"/>
      <c r="AA15" s="258">
        <f>SUM(K34:K36)</f>
        <v>2</v>
      </c>
      <c r="AB15" s="190"/>
      <c r="AC15" s="190"/>
      <c r="AD15" s="190"/>
      <c r="AE15" s="190"/>
      <c r="AF15" s="190"/>
      <c r="AG15" s="232" t="s">
        <v>84</v>
      </c>
      <c r="AH15" s="190"/>
      <c r="AI15" s="190"/>
      <c r="AJ15" s="190"/>
      <c r="AK15" s="190"/>
      <c r="AL15" s="190"/>
      <c r="AM15" s="190"/>
      <c r="AN15" s="190"/>
      <c r="AO15" s="190"/>
      <c r="AP15" s="190"/>
      <c r="AQ15" s="190"/>
      <c r="AR15" s="190"/>
      <c r="AS15" s="190"/>
      <c r="AT15" s="190"/>
      <c r="AU15" s="190"/>
      <c r="AV15" s="190"/>
      <c r="AW15" s="190"/>
      <c r="AX15" s="190"/>
      <c r="AY15" s="190"/>
      <c r="AZ15" s="190"/>
      <c r="BA15" s="190"/>
    </row>
    <row r="16" spans="1:53" s="205" customFormat="1" ht="18">
      <c r="A16" s="231">
        <v>2</v>
      </c>
      <c r="B16" s="232"/>
      <c r="C16" s="233" t="s">
        <v>75</v>
      </c>
      <c r="D16" s="263"/>
      <c r="E16" s="190"/>
      <c r="F16" s="264"/>
      <c r="G16" s="265" t="s">
        <v>3</v>
      </c>
      <c r="H16" s="264"/>
      <c r="I16" s="266"/>
      <c r="J16" s="236"/>
      <c r="K16" s="154"/>
      <c r="L16" s="249"/>
      <c r="M16" s="250" t="s">
        <v>22</v>
      </c>
      <c r="N16" s="246"/>
      <c r="O16" s="261"/>
      <c r="P16" s="253">
        <v>2</v>
      </c>
      <c r="Q16" s="246"/>
      <c r="R16" s="114" t="s">
        <v>51</v>
      </c>
      <c r="S16" s="246"/>
      <c r="T16" s="111">
        <f t="shared" si="1"/>
        <v>2</v>
      </c>
      <c r="U16" s="246"/>
      <c r="V16" s="254" t="s">
        <v>51</v>
      </c>
      <c r="W16" s="255">
        <f t="shared" si="2"/>
        <v>2</v>
      </c>
      <c r="X16" s="193"/>
      <c r="Y16" s="193"/>
      <c r="Z16" s="257"/>
      <c r="AA16" s="258">
        <f>SUM(K40:K46)</f>
        <v>3</v>
      </c>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row>
    <row r="17" spans="1:53" s="205" customFormat="1" ht="15.6">
      <c r="B17" s="190"/>
      <c r="C17" s="741" t="s">
        <v>4</v>
      </c>
      <c r="D17" s="741"/>
      <c r="E17" s="267">
        <v>1</v>
      </c>
      <c r="F17" s="109"/>
      <c r="G17" s="107">
        <f>E17*$A$16</f>
        <v>2</v>
      </c>
      <c r="H17" s="109"/>
      <c r="I17" s="247" t="s">
        <v>51</v>
      </c>
      <c r="J17" s="236">
        <f>IF(I17="Y",G17,0)</f>
        <v>2</v>
      </c>
      <c r="K17" s="153">
        <f>IF(OR(J17,J18,J19,J20,J21&gt;0),1,0)</f>
        <v>1</v>
      </c>
      <c r="M17" s="250" t="s">
        <v>37</v>
      </c>
      <c r="N17" s="246"/>
      <c r="O17" s="252" t="s">
        <v>21</v>
      </c>
      <c r="P17" s="253">
        <v>2</v>
      </c>
      <c r="Q17" s="246"/>
      <c r="R17" s="114" t="s">
        <v>51</v>
      </c>
      <c r="S17" s="246"/>
      <c r="T17" s="111">
        <f t="shared" si="1"/>
        <v>2</v>
      </c>
      <c r="U17" s="246"/>
      <c r="V17" s="254" t="s">
        <v>51</v>
      </c>
      <c r="W17" s="255">
        <f t="shared" si="2"/>
        <v>2</v>
      </c>
      <c r="X17" s="193">
        <f>IF(OR(R17="N",W17&gt;0),1,0)</f>
        <v>1</v>
      </c>
      <c r="Y17" s="193"/>
      <c r="Z17" s="257"/>
      <c r="AA17" s="258">
        <f>SUM(K50:K52)</f>
        <v>2</v>
      </c>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row>
    <row r="18" spans="1:53" s="205" customFormat="1" ht="15.6">
      <c r="B18" s="190"/>
      <c r="C18" s="741" t="s">
        <v>43</v>
      </c>
      <c r="D18" s="741"/>
      <c r="E18" s="267">
        <v>2</v>
      </c>
      <c r="F18" s="109"/>
      <c r="G18" s="107">
        <f>E18*$A$16</f>
        <v>4</v>
      </c>
      <c r="H18" s="109"/>
      <c r="I18" s="247" t="s">
        <v>51</v>
      </c>
      <c r="J18" s="236">
        <f>IF(I18="Y",G18,0)</f>
        <v>4</v>
      </c>
      <c r="K18" s="153"/>
      <c r="M18" s="250" t="s">
        <v>7</v>
      </c>
      <c r="N18" s="246"/>
      <c r="O18" s="261"/>
      <c r="P18" s="253">
        <v>1</v>
      </c>
      <c r="Q18" s="246"/>
      <c r="R18" s="114" t="s">
        <v>51</v>
      </c>
      <c r="S18" s="246"/>
      <c r="T18" s="111">
        <f t="shared" si="1"/>
        <v>1</v>
      </c>
      <c r="U18" s="246"/>
      <c r="V18" s="254" t="s">
        <v>51</v>
      </c>
      <c r="W18" s="255">
        <f t="shared" si="2"/>
        <v>1</v>
      </c>
      <c r="X18" s="193"/>
      <c r="Y18" s="193"/>
      <c r="Z18" s="193"/>
      <c r="AA18" s="258">
        <f>X12</f>
        <v>1</v>
      </c>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row>
    <row r="19" spans="1:53" s="205" customFormat="1" ht="15.6">
      <c r="B19" s="190"/>
      <c r="C19" s="736" t="s">
        <v>5</v>
      </c>
      <c r="D19" s="736"/>
      <c r="E19" s="268">
        <v>3</v>
      </c>
      <c r="F19" s="109"/>
      <c r="G19" s="107">
        <f>E19*$A$16</f>
        <v>6</v>
      </c>
      <c r="H19" s="109"/>
      <c r="I19" s="247" t="s">
        <v>51</v>
      </c>
      <c r="J19" s="236">
        <f>IF(I19="Y",G19,0)</f>
        <v>6</v>
      </c>
      <c r="K19" s="153"/>
      <c r="M19" s="250" t="s">
        <v>42</v>
      </c>
      <c r="N19" s="246"/>
      <c r="O19" s="261"/>
      <c r="P19" s="253">
        <v>1</v>
      </c>
      <c r="Q19" s="246"/>
      <c r="R19" s="114" t="s">
        <v>51</v>
      </c>
      <c r="S19" s="246"/>
      <c r="T19" s="111">
        <f t="shared" si="1"/>
        <v>1</v>
      </c>
      <c r="U19" s="246"/>
      <c r="V19" s="254" t="s">
        <v>51</v>
      </c>
      <c r="W19" s="255">
        <f t="shared" si="2"/>
        <v>1</v>
      </c>
      <c r="X19" s="193"/>
      <c r="Y19" s="193"/>
      <c r="Z19" s="193"/>
      <c r="AA19" s="258">
        <f>X13</f>
        <v>1</v>
      </c>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row>
    <row r="20" spans="1:53" s="205" customFormat="1" ht="15.6">
      <c r="A20" s="189"/>
      <c r="B20" s="190"/>
      <c r="C20" s="736" t="s">
        <v>96</v>
      </c>
      <c r="D20" s="736"/>
      <c r="E20" s="269">
        <v>4</v>
      </c>
      <c r="F20" s="189"/>
      <c r="G20" s="108">
        <f>E20*$A$16</f>
        <v>8</v>
      </c>
      <c r="H20" s="189"/>
      <c r="I20" s="254" t="s">
        <v>51</v>
      </c>
      <c r="J20" s="236">
        <f t="shared" ref="J20:J21" si="3">IF(I20="Y",G20,0)</f>
        <v>8</v>
      </c>
      <c r="K20" s="153"/>
      <c r="M20" s="250" t="s">
        <v>41</v>
      </c>
      <c r="N20" s="246"/>
      <c r="O20" s="261"/>
      <c r="P20" s="253">
        <v>1</v>
      </c>
      <c r="Q20" s="246"/>
      <c r="R20" s="114" t="s">
        <v>51</v>
      </c>
      <c r="S20" s="246"/>
      <c r="T20" s="111">
        <f t="shared" si="1"/>
        <v>1</v>
      </c>
      <c r="U20" s="246"/>
      <c r="V20" s="254" t="s">
        <v>51</v>
      </c>
      <c r="W20" s="255">
        <f t="shared" si="2"/>
        <v>1</v>
      </c>
      <c r="X20" s="193">
        <f>IF(OR(R20="N",W20&gt;0),1,0)</f>
        <v>1</v>
      </c>
      <c r="Y20" s="193"/>
      <c r="Z20" s="193"/>
      <c r="AA20" s="258">
        <f>X15</f>
        <v>1</v>
      </c>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row>
    <row r="21" spans="1:53" s="205" customFormat="1" ht="15.6">
      <c r="B21" s="190"/>
      <c r="C21" s="745" t="s">
        <v>73</v>
      </c>
      <c r="D21" s="745"/>
      <c r="E21" s="268">
        <v>6</v>
      </c>
      <c r="F21" s="109"/>
      <c r="G21" s="107">
        <f>E21*$A$16</f>
        <v>12</v>
      </c>
      <c r="H21" s="109"/>
      <c r="I21" s="254" t="s">
        <v>51</v>
      </c>
      <c r="J21" s="236">
        <f t="shared" si="3"/>
        <v>12</v>
      </c>
      <c r="K21" s="153"/>
      <c r="M21" s="250" t="s">
        <v>15</v>
      </c>
      <c r="N21" s="246"/>
      <c r="O21" s="261"/>
      <c r="P21" s="253">
        <v>1</v>
      </c>
      <c r="Q21" s="246"/>
      <c r="R21" s="114" t="s">
        <v>51</v>
      </c>
      <c r="S21" s="246"/>
      <c r="T21" s="111">
        <f t="shared" si="1"/>
        <v>1</v>
      </c>
      <c r="U21" s="246"/>
      <c r="V21" s="254" t="s">
        <v>51</v>
      </c>
      <c r="W21" s="255">
        <f t="shared" si="2"/>
        <v>1</v>
      </c>
      <c r="X21" s="193"/>
      <c r="Y21" s="193"/>
      <c r="Z21" s="193"/>
      <c r="AA21" s="258">
        <f>X17</f>
        <v>1</v>
      </c>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row>
    <row r="22" spans="1:53" s="205" customFormat="1" ht="15.6">
      <c r="B22" s="190"/>
      <c r="C22" s="732" t="s">
        <v>77</v>
      </c>
      <c r="D22" s="733"/>
      <c r="E22" s="189"/>
      <c r="F22" s="189"/>
      <c r="G22" s="270"/>
      <c r="H22" s="270"/>
      <c r="I22" s="271"/>
      <c r="J22" s="236"/>
      <c r="K22" s="153"/>
      <c r="M22" s="250" t="s">
        <v>10</v>
      </c>
      <c r="N22" s="246"/>
      <c r="O22" s="252" t="s">
        <v>21</v>
      </c>
      <c r="P22" s="253">
        <v>1</v>
      </c>
      <c r="Q22" s="246"/>
      <c r="R22" s="114" t="s">
        <v>51</v>
      </c>
      <c r="S22" s="246"/>
      <c r="T22" s="111">
        <f t="shared" si="1"/>
        <v>1</v>
      </c>
      <c r="U22" s="246"/>
      <c r="V22" s="254" t="s">
        <v>51</v>
      </c>
      <c r="W22" s="255">
        <f t="shared" si="2"/>
        <v>1</v>
      </c>
      <c r="X22" s="193">
        <f>IF(OR(R22="N",W22&gt;0),1,0)</f>
        <v>1</v>
      </c>
      <c r="Y22" s="193"/>
      <c r="Z22" s="193"/>
      <c r="AA22" s="258">
        <f>X20</f>
        <v>1</v>
      </c>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row>
    <row r="23" spans="1:53" s="205" customFormat="1" ht="15.6">
      <c r="B23" s="190"/>
      <c r="C23" s="732" t="s">
        <v>78</v>
      </c>
      <c r="D23" s="733"/>
      <c r="E23" s="190"/>
      <c r="F23" s="189"/>
      <c r="G23" s="270"/>
      <c r="H23" s="270"/>
      <c r="I23" s="271"/>
      <c r="J23" s="236"/>
      <c r="K23" s="153"/>
      <c r="M23" s="250" t="s">
        <v>8</v>
      </c>
      <c r="N23" s="246"/>
      <c r="O23" s="252" t="s">
        <v>21</v>
      </c>
      <c r="P23" s="253">
        <v>1</v>
      </c>
      <c r="Q23" s="246"/>
      <c r="R23" s="114" t="s">
        <v>51</v>
      </c>
      <c r="S23" s="246"/>
      <c r="T23" s="111">
        <f t="shared" si="1"/>
        <v>1</v>
      </c>
      <c r="U23" s="246"/>
      <c r="V23" s="254" t="s">
        <v>51</v>
      </c>
      <c r="W23" s="255">
        <f t="shared" si="2"/>
        <v>1</v>
      </c>
      <c r="X23" s="193">
        <f>IF(OR(R23="N",W23&gt;0),1,0)</f>
        <v>1</v>
      </c>
      <c r="Y23" s="193"/>
      <c r="Z23" s="193"/>
      <c r="AA23" s="258">
        <f>X22</f>
        <v>1</v>
      </c>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row>
    <row r="24" spans="1:53" s="205" customFormat="1" ht="16.2" thickBot="1">
      <c r="B24" s="190"/>
      <c r="C24" s="732" t="s">
        <v>97</v>
      </c>
      <c r="D24" s="733"/>
      <c r="E24" s="190"/>
      <c r="F24" s="189"/>
      <c r="G24" s="270"/>
      <c r="H24" s="270"/>
      <c r="I24" s="271"/>
      <c r="J24" s="236"/>
      <c r="K24" s="153"/>
      <c r="M24" s="250" t="s">
        <v>38</v>
      </c>
      <c r="N24" s="246"/>
      <c r="O24" s="261"/>
      <c r="P24" s="253">
        <v>1</v>
      </c>
      <c r="Q24" s="246"/>
      <c r="R24" s="114" t="s">
        <v>51</v>
      </c>
      <c r="S24" s="246"/>
      <c r="T24" s="111">
        <f t="shared" si="1"/>
        <v>1</v>
      </c>
      <c r="U24" s="246"/>
      <c r="V24" s="254" t="s">
        <v>51</v>
      </c>
      <c r="W24" s="255">
        <f t="shared" si="2"/>
        <v>1</v>
      </c>
      <c r="X24" s="193"/>
      <c r="Y24" s="193"/>
      <c r="Z24" s="193"/>
      <c r="AA24" s="272">
        <f>X23</f>
        <v>1</v>
      </c>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row>
    <row r="25" spans="1:53" s="205" customFormat="1" ht="16.2" thickBot="1">
      <c r="B25" s="190"/>
      <c r="C25" s="734" t="s">
        <v>79</v>
      </c>
      <c r="D25" s="735"/>
      <c r="E25" s="190"/>
      <c r="F25" s="189"/>
      <c r="G25" s="270"/>
      <c r="H25" s="270"/>
      <c r="I25" s="271"/>
      <c r="J25" s="236"/>
      <c r="K25" s="153"/>
      <c r="M25" s="250" t="s">
        <v>61</v>
      </c>
      <c r="N25" s="246"/>
      <c r="O25" s="261"/>
      <c r="P25" s="253">
        <v>0.5</v>
      </c>
      <c r="Q25" s="246"/>
      <c r="R25" s="114" t="s">
        <v>51</v>
      </c>
      <c r="S25" s="246"/>
      <c r="T25" s="111">
        <f t="shared" si="1"/>
        <v>0.5</v>
      </c>
      <c r="U25" s="246"/>
      <c r="V25" s="254" t="s">
        <v>52</v>
      </c>
      <c r="W25" s="255">
        <f t="shared" si="2"/>
        <v>0</v>
      </c>
      <c r="X25" s="193"/>
      <c r="Y25" s="193"/>
      <c r="Z25" s="193"/>
      <c r="AA25" s="273">
        <f>MIN(AA12:AA24)</f>
        <v>1</v>
      </c>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row>
    <row r="26" spans="1:53" s="205" customFormat="1" ht="15.6">
      <c r="B26" s="190"/>
      <c r="C26" s="190"/>
      <c r="D26" s="259" t="s">
        <v>58</v>
      </c>
      <c r="E26" s="190"/>
      <c r="F26" s="167"/>
      <c r="G26" s="128">
        <f>MAX(G17:G21)</f>
        <v>12</v>
      </c>
      <c r="H26" s="167"/>
      <c r="I26" s="129">
        <f>MAX(J17:J21)</f>
        <v>12</v>
      </c>
      <c r="J26" s="236"/>
      <c r="K26" s="153"/>
      <c r="M26" s="250" t="s">
        <v>11</v>
      </c>
      <c r="N26" s="246"/>
      <c r="O26" s="261"/>
      <c r="P26" s="253">
        <v>0.5</v>
      </c>
      <c r="Q26" s="246"/>
      <c r="R26" s="114" t="s">
        <v>51</v>
      </c>
      <c r="S26" s="246"/>
      <c r="T26" s="111">
        <f t="shared" si="1"/>
        <v>0.5</v>
      </c>
      <c r="U26" s="246"/>
      <c r="V26" s="254" t="s">
        <v>51</v>
      </c>
      <c r="W26" s="255">
        <f t="shared" si="2"/>
        <v>0.5</v>
      </c>
      <c r="X26" s="193"/>
      <c r="Y26" s="193"/>
      <c r="Z26" s="193"/>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row>
    <row r="27" spans="1:53" s="205" customFormat="1" ht="37.5" customHeight="1">
      <c r="A27" s="231">
        <v>2</v>
      </c>
      <c r="B27" s="232"/>
      <c r="C27" s="724" t="s">
        <v>98</v>
      </c>
      <c r="D27" s="724"/>
      <c r="E27" s="190"/>
      <c r="F27" s="264"/>
      <c r="G27" s="294" t="s">
        <v>2</v>
      </c>
      <c r="H27" s="264"/>
      <c r="I27" s="266"/>
      <c r="J27" s="236"/>
      <c r="K27" s="153"/>
      <c r="M27" s="250" t="s">
        <v>13</v>
      </c>
      <c r="N27" s="246"/>
      <c r="O27" s="261"/>
      <c r="P27" s="253">
        <v>0.5</v>
      </c>
      <c r="Q27" s="246"/>
      <c r="R27" s="114" t="s">
        <v>51</v>
      </c>
      <c r="S27" s="246"/>
      <c r="T27" s="111">
        <f t="shared" si="1"/>
        <v>0.5</v>
      </c>
      <c r="U27" s="246"/>
      <c r="V27" s="254" t="s">
        <v>51</v>
      </c>
      <c r="W27" s="255">
        <f t="shared" si="2"/>
        <v>0.5</v>
      </c>
      <c r="X27" s="193"/>
      <c r="Y27" s="193"/>
      <c r="Z27" s="193"/>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row>
    <row r="28" spans="1:53" s="205" customFormat="1" ht="15.6">
      <c r="A28" s="231"/>
      <c r="B28" s="232"/>
      <c r="C28" s="736" t="s">
        <v>0</v>
      </c>
      <c r="D28" s="736"/>
      <c r="E28" s="274">
        <v>2</v>
      </c>
      <c r="F28" s="246"/>
      <c r="G28" s="106">
        <f>E28*$A$27</f>
        <v>4</v>
      </c>
      <c r="H28" s="246"/>
      <c r="I28" s="247" t="s">
        <v>51</v>
      </c>
      <c r="J28" s="236">
        <f t="shared" ref="J28:J30" si="4">IF(I28="Y",G28,0)</f>
        <v>4</v>
      </c>
      <c r="K28" s="153">
        <f>IF(OR(J28,J29,J30&gt;0),1,0)</f>
        <v>1</v>
      </c>
      <c r="M28" s="250" t="s">
        <v>12</v>
      </c>
      <c r="N28" s="275"/>
      <c r="O28" s="261"/>
      <c r="P28" s="253">
        <v>0.5</v>
      </c>
      <c r="Q28" s="275"/>
      <c r="R28" s="114" t="s">
        <v>51</v>
      </c>
      <c r="S28" s="275"/>
      <c r="T28" s="111">
        <f>IF(R28="Y",P28*$L$10,"")</f>
        <v>0.5</v>
      </c>
      <c r="U28" s="275"/>
      <c r="V28" s="254" t="s">
        <v>51</v>
      </c>
      <c r="W28" s="255">
        <f>IF(V28="Y", T28, 0)</f>
        <v>0.5</v>
      </c>
      <c r="X28" s="193"/>
      <c r="Y28" s="193"/>
      <c r="Z28" s="193"/>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row>
    <row r="29" spans="1:53" s="205" customFormat="1" ht="18">
      <c r="B29" s="190"/>
      <c r="C29" s="736" t="s">
        <v>46</v>
      </c>
      <c r="D29" s="736"/>
      <c r="E29" s="274">
        <v>2</v>
      </c>
      <c r="F29" s="246"/>
      <c r="G29" s="106">
        <f>E29*$A$27</f>
        <v>4</v>
      </c>
      <c r="H29" s="246"/>
      <c r="I29" s="247" t="s">
        <v>51</v>
      </c>
      <c r="J29" s="236">
        <f t="shared" si="4"/>
        <v>4</v>
      </c>
      <c r="K29" s="153"/>
      <c r="M29" s="238" t="s">
        <v>25</v>
      </c>
      <c r="N29" s="270"/>
      <c r="O29" s="276"/>
      <c r="P29" s="270"/>
      <c r="Q29" s="270"/>
      <c r="R29" s="277"/>
      <c r="S29" s="270"/>
      <c r="T29" s="278"/>
      <c r="U29" s="270"/>
      <c r="V29" s="266"/>
      <c r="W29" s="279"/>
      <c r="X29" s="193"/>
      <c r="Y29" s="193"/>
      <c r="Z29" s="193"/>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row>
    <row r="30" spans="1:53" s="205" customFormat="1" ht="17.25" customHeight="1">
      <c r="B30" s="190"/>
      <c r="C30" s="726" t="s">
        <v>86</v>
      </c>
      <c r="D30" s="727"/>
      <c r="E30" s="280">
        <v>1</v>
      </c>
      <c r="F30" s="281"/>
      <c r="G30" s="681">
        <f>E30*$A$27</f>
        <v>2</v>
      </c>
      <c r="H30" s="282"/>
      <c r="I30" s="722" t="s">
        <v>51</v>
      </c>
      <c r="J30" s="236">
        <f t="shared" si="4"/>
        <v>2</v>
      </c>
      <c r="K30" s="153"/>
      <c r="M30" s="283" t="s">
        <v>28</v>
      </c>
      <c r="N30" s="251"/>
      <c r="O30" s="284"/>
      <c r="P30" s="253">
        <v>2</v>
      </c>
      <c r="Q30" s="251"/>
      <c r="R30" s="114" t="s">
        <v>51</v>
      </c>
      <c r="S30" s="251"/>
      <c r="T30" s="111">
        <f t="shared" ref="T30:T36" si="5">IF(R30="Y",P30*$L$10,"")</f>
        <v>2</v>
      </c>
      <c r="U30" s="251"/>
      <c r="V30" s="254" t="s">
        <v>52</v>
      </c>
      <c r="W30" s="255">
        <f t="shared" ref="W30:W36" si="6">IF(V30="Y", T30, 0)</f>
        <v>0</v>
      </c>
      <c r="X30" s="193"/>
      <c r="Y30" s="193"/>
      <c r="Z30" s="193"/>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row>
    <row r="31" spans="1:53" s="205" customFormat="1" ht="16.5" customHeight="1">
      <c r="B31" s="190"/>
      <c r="C31" s="728"/>
      <c r="D31" s="729"/>
      <c r="E31" s="189"/>
      <c r="F31" s="189"/>
      <c r="G31" s="682"/>
      <c r="H31" s="189"/>
      <c r="I31" s="723"/>
      <c r="J31" s="285"/>
      <c r="K31" s="153"/>
      <c r="M31" s="283" t="s">
        <v>20</v>
      </c>
      <c r="N31" s="246"/>
      <c r="O31" s="284"/>
      <c r="P31" s="253">
        <v>1</v>
      </c>
      <c r="Q31" s="246"/>
      <c r="R31" s="114" t="s">
        <v>51</v>
      </c>
      <c r="S31" s="246"/>
      <c r="T31" s="111">
        <f t="shared" si="5"/>
        <v>1</v>
      </c>
      <c r="U31" s="246"/>
      <c r="V31" s="254" t="s">
        <v>52</v>
      </c>
      <c r="W31" s="255">
        <f t="shared" si="6"/>
        <v>0</v>
      </c>
      <c r="X31" s="193"/>
      <c r="Y31" s="193"/>
      <c r="Z31" s="193"/>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row>
    <row r="32" spans="1:53" s="205" customFormat="1" ht="15.6">
      <c r="B32" s="190"/>
      <c r="C32" s="190"/>
      <c r="D32" s="131" t="s">
        <v>58</v>
      </c>
      <c r="E32" s="190">
        <f>SUM(E28:E30)</f>
        <v>5</v>
      </c>
      <c r="F32" s="286"/>
      <c r="G32" s="131">
        <f>SUM(G28:G30)</f>
        <v>10</v>
      </c>
      <c r="H32" s="286"/>
      <c r="I32" s="129">
        <f>SUM(J28:J30)</f>
        <v>10</v>
      </c>
      <c r="J32" s="236"/>
      <c r="K32" s="153"/>
      <c r="M32" s="283" t="s">
        <v>17</v>
      </c>
      <c r="N32" s="246"/>
      <c r="O32" s="284"/>
      <c r="P32" s="253">
        <v>1</v>
      </c>
      <c r="Q32" s="246"/>
      <c r="R32" s="114" t="s">
        <v>51</v>
      </c>
      <c r="S32" s="246"/>
      <c r="T32" s="111">
        <f t="shared" si="5"/>
        <v>1</v>
      </c>
      <c r="U32" s="246"/>
      <c r="V32" s="254" t="s">
        <v>52</v>
      </c>
      <c r="W32" s="255">
        <f t="shared" si="6"/>
        <v>0</v>
      </c>
      <c r="X32" s="193"/>
      <c r="Y32" s="193"/>
      <c r="Z32" s="193"/>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row>
    <row r="33" spans="1:53" s="205" customFormat="1" ht="54.75" customHeight="1">
      <c r="A33" s="231">
        <v>2</v>
      </c>
      <c r="B33" s="232"/>
      <c r="C33" s="724" t="s">
        <v>99</v>
      </c>
      <c r="D33" s="724"/>
      <c r="E33" s="190"/>
      <c r="F33" s="264"/>
      <c r="G33" s="265" t="s">
        <v>2</v>
      </c>
      <c r="H33" s="264"/>
      <c r="I33" s="266"/>
      <c r="J33" s="236"/>
      <c r="K33" s="153"/>
      <c r="M33" s="283" t="s">
        <v>19</v>
      </c>
      <c r="N33" s="246"/>
      <c r="O33" s="284"/>
      <c r="P33" s="253">
        <v>1</v>
      </c>
      <c r="Q33" s="246"/>
      <c r="R33" s="114" t="s">
        <v>51</v>
      </c>
      <c r="S33" s="246"/>
      <c r="T33" s="111">
        <f t="shared" si="5"/>
        <v>1</v>
      </c>
      <c r="U33" s="246"/>
      <c r="V33" s="254" t="s">
        <v>52</v>
      </c>
      <c r="W33" s="255">
        <f t="shared" si="6"/>
        <v>0</v>
      </c>
      <c r="X33" s="193"/>
      <c r="Y33" s="193"/>
      <c r="Z33" s="193"/>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row>
    <row r="34" spans="1:53" s="205" customFormat="1" ht="31.5" customHeight="1">
      <c r="B34" s="190"/>
      <c r="C34" s="705" t="s">
        <v>87</v>
      </c>
      <c r="D34" s="705"/>
      <c r="E34" s="268">
        <v>0</v>
      </c>
      <c r="F34" s="109"/>
      <c r="G34" s="107">
        <f>E34*$A$33</f>
        <v>0</v>
      </c>
      <c r="H34" s="109"/>
      <c r="I34" s="247" t="s">
        <v>51</v>
      </c>
      <c r="J34" s="236">
        <f t="shared" ref="J34:J36" si="7">IF(I34="Y",G34,0)</f>
        <v>0</v>
      </c>
      <c r="K34" s="153">
        <f>IF(I34="Y",1,0)</f>
        <v>1</v>
      </c>
      <c r="M34" s="283" t="s">
        <v>18</v>
      </c>
      <c r="N34" s="246"/>
      <c r="O34" s="284"/>
      <c r="P34" s="253">
        <v>1</v>
      </c>
      <c r="Q34" s="246"/>
      <c r="R34" s="114" t="s">
        <v>51</v>
      </c>
      <c r="S34" s="246"/>
      <c r="T34" s="111">
        <f t="shared" si="5"/>
        <v>1</v>
      </c>
      <c r="U34" s="246"/>
      <c r="V34" s="254" t="s">
        <v>52</v>
      </c>
      <c r="W34" s="255">
        <f t="shared" si="6"/>
        <v>0</v>
      </c>
      <c r="X34" s="193"/>
      <c r="Y34" s="193"/>
      <c r="Z34" s="193"/>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row>
    <row r="35" spans="1:53" s="205" customFormat="1" ht="31.5" customHeight="1">
      <c r="B35" s="190"/>
      <c r="C35" s="705" t="s">
        <v>44</v>
      </c>
      <c r="D35" s="705"/>
      <c r="E35" s="268">
        <v>2.5</v>
      </c>
      <c r="F35" s="109"/>
      <c r="G35" s="107">
        <f>E35*$A$33</f>
        <v>5</v>
      </c>
      <c r="H35" s="109"/>
      <c r="I35" s="247" t="s">
        <v>52</v>
      </c>
      <c r="J35" s="236">
        <f t="shared" si="7"/>
        <v>0</v>
      </c>
      <c r="K35" s="153">
        <f>IF(I35="Y",1,0)</f>
        <v>0</v>
      </c>
      <c r="M35" s="283" t="s">
        <v>26</v>
      </c>
      <c r="N35" s="246"/>
      <c r="O35" s="284"/>
      <c r="P35" s="253">
        <v>1</v>
      </c>
      <c r="Q35" s="246"/>
      <c r="R35" s="114" t="s">
        <v>51</v>
      </c>
      <c r="S35" s="246"/>
      <c r="T35" s="111">
        <f t="shared" si="5"/>
        <v>1</v>
      </c>
      <c r="U35" s="246"/>
      <c r="V35" s="254" t="s">
        <v>52</v>
      </c>
      <c r="W35" s="255">
        <f t="shared" si="6"/>
        <v>0</v>
      </c>
      <c r="X35" s="193"/>
      <c r="Y35" s="193"/>
      <c r="Z35" s="193"/>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row>
    <row r="36" spans="1:53" s="205" customFormat="1" ht="15.6">
      <c r="B36" s="190"/>
      <c r="C36" s="725" t="s">
        <v>88</v>
      </c>
      <c r="D36" s="725"/>
      <c r="E36" s="287">
        <v>2.5</v>
      </c>
      <c r="F36" s="109"/>
      <c r="G36" s="107">
        <f>E36*$A$33</f>
        <v>5</v>
      </c>
      <c r="H36" s="109"/>
      <c r="I36" s="247" t="s">
        <v>51</v>
      </c>
      <c r="J36" s="236">
        <f t="shared" si="7"/>
        <v>5</v>
      </c>
      <c r="K36" s="153">
        <f>IF(I36="Y",1,0)</f>
        <v>1</v>
      </c>
      <c r="M36" s="250" t="s">
        <v>16</v>
      </c>
      <c r="N36" s="246"/>
      <c r="O36" s="261"/>
      <c r="P36" s="253">
        <v>0.5</v>
      </c>
      <c r="Q36" s="246"/>
      <c r="R36" s="114" t="s">
        <v>51</v>
      </c>
      <c r="S36" s="246"/>
      <c r="T36" s="111">
        <f t="shared" si="5"/>
        <v>0.5</v>
      </c>
      <c r="U36" s="246"/>
      <c r="V36" s="254" t="s">
        <v>52</v>
      </c>
      <c r="W36" s="255">
        <f t="shared" si="6"/>
        <v>0</v>
      </c>
      <c r="X36" s="193"/>
      <c r="Y36" s="193"/>
      <c r="Z36" s="193"/>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row>
    <row r="37" spans="1:53" s="205" customFormat="1" ht="18">
      <c r="B37" s="190"/>
      <c r="C37" s="190"/>
      <c r="D37" s="131" t="s">
        <v>58</v>
      </c>
      <c r="E37" s="190">
        <f>SUM(E34:E36)</f>
        <v>5</v>
      </c>
      <c r="F37" s="286"/>
      <c r="G37" s="131">
        <f>SUM(G34:G36)</f>
        <v>10</v>
      </c>
      <c r="H37" s="286"/>
      <c r="I37" s="132">
        <f>SUM(J34:J36)</f>
        <v>5</v>
      </c>
      <c r="J37" s="285"/>
      <c r="K37" s="153"/>
      <c r="M37" s="288" t="s">
        <v>32</v>
      </c>
      <c r="N37" s="282"/>
      <c r="O37" s="282"/>
      <c r="P37" s="282"/>
      <c r="Q37" s="282"/>
      <c r="R37" s="289"/>
      <c r="S37" s="282"/>
      <c r="T37" s="290"/>
      <c r="U37" s="282"/>
      <c r="V37" s="271"/>
      <c r="W37" s="279"/>
      <c r="X37" s="193"/>
      <c r="Y37" s="193"/>
      <c r="Z37" s="193"/>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row>
    <row r="38" spans="1:53" s="205" customFormat="1" ht="15.6">
      <c r="B38" s="190"/>
      <c r="C38" s="190"/>
      <c r="D38" s="270"/>
      <c r="E38" s="190"/>
      <c r="F38" s="270"/>
      <c r="G38" s="270"/>
      <c r="H38" s="270"/>
      <c r="I38" s="266"/>
      <c r="J38" s="236"/>
      <c r="K38" s="153"/>
      <c r="M38" s="283" t="s">
        <v>30</v>
      </c>
      <c r="N38" s="246"/>
      <c r="O38" s="284"/>
      <c r="P38" s="253">
        <v>1</v>
      </c>
      <c r="Q38" s="246"/>
      <c r="R38" s="114" t="s">
        <v>51</v>
      </c>
      <c r="S38" s="246"/>
      <c r="T38" s="111">
        <f>IF(R38="Y",P38*$L$10,"")</f>
        <v>1</v>
      </c>
      <c r="U38" s="246"/>
      <c r="V38" s="254" t="s">
        <v>51</v>
      </c>
      <c r="W38" s="255">
        <f>IF(V38="Y", T38, 0)</f>
        <v>1</v>
      </c>
      <c r="X38" s="193"/>
      <c r="Y38" s="193"/>
      <c r="Z38" s="193"/>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row>
    <row r="39" spans="1:53" s="205" customFormat="1" ht="36">
      <c r="A39" s="231">
        <v>4</v>
      </c>
      <c r="B39" s="232"/>
      <c r="C39" s="291" t="s">
        <v>81</v>
      </c>
      <c r="D39" s="263"/>
      <c r="E39" s="190"/>
      <c r="F39" s="264"/>
      <c r="G39" s="265" t="s">
        <v>3</v>
      </c>
      <c r="H39" s="264"/>
      <c r="I39" s="266"/>
      <c r="J39" s="236"/>
      <c r="K39" s="153"/>
      <c r="M39" s="283" t="s">
        <v>31</v>
      </c>
      <c r="N39" s="275"/>
      <c r="O39" s="284"/>
      <c r="P39" s="253">
        <v>0.5</v>
      </c>
      <c r="Q39" s="275"/>
      <c r="R39" s="114" t="s">
        <v>51</v>
      </c>
      <c r="S39" s="275"/>
      <c r="T39" s="111">
        <f>IF(R39="Y",P39*$L$10,"")</f>
        <v>0.5</v>
      </c>
      <c r="U39" s="275"/>
      <c r="V39" s="254" t="s">
        <v>51</v>
      </c>
      <c r="W39" s="255">
        <f>IF(V39="Y", T39, 0)</f>
        <v>0.5</v>
      </c>
      <c r="X39" s="193"/>
      <c r="Y39" s="193"/>
      <c r="Z39" s="193"/>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row>
    <row r="40" spans="1:53" s="205" customFormat="1" ht="15.6">
      <c r="B40" s="190"/>
      <c r="C40" s="705" t="s">
        <v>36</v>
      </c>
      <c r="D40" s="705"/>
      <c r="E40" s="268">
        <v>0</v>
      </c>
      <c r="F40" s="109"/>
      <c r="G40" s="107">
        <f t="shared" ref="G40:G46" si="8">E40*$A$39</f>
        <v>0</v>
      </c>
      <c r="H40" s="109"/>
      <c r="I40" s="247" t="s">
        <v>52</v>
      </c>
      <c r="J40" s="236">
        <f t="shared" ref="J40:J46" si="9">IF(I40="Y",G40,0)</f>
        <v>0</v>
      </c>
      <c r="K40" s="153">
        <f>IF(I40="Y",1,0)</f>
        <v>0</v>
      </c>
      <c r="M40" s="292" t="s">
        <v>109</v>
      </c>
      <c r="N40" s="190"/>
      <c r="O40" s="190"/>
      <c r="P40" s="190"/>
      <c r="Q40" s="190"/>
      <c r="R40" s="192"/>
      <c r="S40" s="190"/>
      <c r="T40" s="190"/>
      <c r="U40" s="190"/>
      <c r="V40" s="192"/>
      <c r="W40" s="293"/>
      <c r="X40" s="193"/>
      <c r="Y40" s="193"/>
      <c r="Z40" s="193"/>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row>
    <row r="41" spans="1:53" s="205" customFormat="1" ht="31.5" customHeight="1">
      <c r="B41" s="190"/>
      <c r="C41" s="705" t="s">
        <v>48</v>
      </c>
      <c r="D41" s="705"/>
      <c r="E41" s="268">
        <v>1</v>
      </c>
      <c r="F41" s="109"/>
      <c r="G41" s="107">
        <f t="shared" si="8"/>
        <v>4</v>
      </c>
      <c r="H41" s="109"/>
      <c r="I41" s="247" t="s">
        <v>51</v>
      </c>
      <c r="J41" s="236">
        <f t="shared" si="9"/>
        <v>4</v>
      </c>
      <c r="K41" s="153">
        <f>IF(I41="Y",1,0)</f>
        <v>1</v>
      </c>
      <c r="M41" s="264"/>
      <c r="N41" s="294"/>
      <c r="O41" s="190"/>
      <c r="P41" s="294"/>
      <c r="Q41" s="294"/>
      <c r="R41" s="295" t="s">
        <v>60</v>
      </c>
      <c r="S41" s="294"/>
      <c r="T41" s="137">
        <f>SUM(T12:T39)</f>
        <v>30</v>
      </c>
      <c r="U41" s="294"/>
      <c r="V41" s="138">
        <f>SUM(W12:W39)</f>
        <v>22</v>
      </c>
      <c r="W41" s="296"/>
      <c r="X41" s="297"/>
      <c r="Y41" s="297"/>
      <c r="Z41" s="297"/>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row>
    <row r="42" spans="1:53" s="205" customFormat="1" ht="32.25" customHeight="1" thickBot="1">
      <c r="B42" s="190"/>
      <c r="C42" s="705" t="s">
        <v>47</v>
      </c>
      <c r="D42" s="705"/>
      <c r="E42" s="268">
        <v>2</v>
      </c>
      <c r="F42" s="109"/>
      <c r="G42" s="107">
        <f t="shared" si="8"/>
        <v>8</v>
      </c>
      <c r="H42" s="109"/>
      <c r="I42" s="247" t="s">
        <v>51</v>
      </c>
      <c r="J42" s="236">
        <f t="shared" si="9"/>
        <v>8</v>
      </c>
      <c r="K42" s="153">
        <f>IF(I42="Y",1,0)</f>
        <v>1</v>
      </c>
      <c r="M42" s="189"/>
      <c r="N42" s="190"/>
      <c r="O42" s="189"/>
      <c r="P42" s="189"/>
      <c r="Q42" s="190"/>
      <c r="R42" s="293"/>
      <c r="S42" s="190"/>
      <c r="T42" s="293"/>
      <c r="U42" s="190"/>
      <c r="V42" s="293"/>
      <c r="W42" s="293"/>
      <c r="X42" s="193"/>
      <c r="Y42" s="193"/>
      <c r="Z42" s="193"/>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row>
    <row r="43" spans="1:53" s="205" customFormat="1" ht="28.8">
      <c r="B43" s="190"/>
      <c r="C43" s="705" t="s">
        <v>95</v>
      </c>
      <c r="D43" s="705"/>
      <c r="E43" s="268"/>
      <c r="F43" s="109"/>
      <c r="G43" s="107"/>
      <c r="H43" s="109"/>
      <c r="I43" s="107"/>
      <c r="J43" s="236">
        <f t="shared" si="9"/>
        <v>0</v>
      </c>
      <c r="K43" s="153">
        <f>IF(I43="Y",1,0)</f>
        <v>0</v>
      </c>
      <c r="M43" s="730" t="s">
        <v>76</v>
      </c>
      <c r="N43" s="298"/>
      <c r="O43" s="655">
        <f>(I55+V41)/(G55+T41)</f>
        <v>0.83</v>
      </c>
      <c r="P43" s="655"/>
      <c r="Q43" s="655"/>
      <c r="R43" s="655"/>
      <c r="S43" s="655"/>
      <c r="T43" s="655"/>
      <c r="U43" s="655"/>
      <c r="V43" s="656"/>
      <c r="W43" s="293"/>
      <c r="X43" s="193"/>
      <c r="Y43" s="193"/>
      <c r="Z43" s="193"/>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row>
    <row r="44" spans="1:53" s="205" customFormat="1" ht="16.5" customHeight="1" thickBot="1">
      <c r="B44" s="190"/>
      <c r="C44" s="705" t="s">
        <v>34</v>
      </c>
      <c r="D44" s="705"/>
      <c r="E44" s="268">
        <v>3</v>
      </c>
      <c r="F44" s="109"/>
      <c r="G44" s="107">
        <f t="shared" si="8"/>
        <v>12</v>
      </c>
      <c r="H44" s="109"/>
      <c r="I44" s="247" t="s">
        <v>52</v>
      </c>
      <c r="J44" s="236">
        <f t="shared" si="9"/>
        <v>0</v>
      </c>
      <c r="K44" s="153">
        <f t="shared" ref="K44:K46" si="10">IF(I44="Y",1,0)</f>
        <v>0</v>
      </c>
      <c r="M44" s="731"/>
      <c r="N44" s="299"/>
      <c r="O44" s="657"/>
      <c r="P44" s="657"/>
      <c r="Q44" s="657"/>
      <c r="R44" s="657"/>
      <c r="S44" s="657"/>
      <c r="T44" s="657"/>
      <c r="U44" s="657"/>
      <c r="V44" s="658"/>
      <c r="W44" s="300"/>
      <c r="X44" s="193"/>
      <c r="Y44" s="193"/>
      <c r="Z44" s="193"/>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row>
    <row r="45" spans="1:53" s="205" customFormat="1" ht="16.5" customHeight="1" thickBot="1">
      <c r="B45" s="190"/>
      <c r="C45" s="705" t="s">
        <v>33</v>
      </c>
      <c r="D45" s="705"/>
      <c r="E45" s="268">
        <v>4</v>
      </c>
      <c r="F45" s="109"/>
      <c r="G45" s="107">
        <f t="shared" si="8"/>
        <v>16</v>
      </c>
      <c r="H45" s="109"/>
      <c r="I45" s="247" t="s">
        <v>51</v>
      </c>
      <c r="J45" s="236">
        <f t="shared" si="9"/>
        <v>16</v>
      </c>
      <c r="K45" s="153">
        <f t="shared" si="10"/>
        <v>1</v>
      </c>
      <c r="M45" s="189"/>
      <c r="N45" s="190"/>
      <c r="O45" s="189"/>
      <c r="P45" s="189"/>
      <c r="Q45" s="190"/>
      <c r="R45" s="293"/>
      <c r="S45" s="190"/>
      <c r="T45" s="293"/>
      <c r="U45" s="190"/>
      <c r="V45" s="293"/>
      <c r="W45" s="300"/>
      <c r="X45" s="193"/>
      <c r="Y45" s="193"/>
      <c r="Z45" s="193"/>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row>
    <row r="46" spans="1:53" s="205" customFormat="1" ht="21" customHeight="1" thickBot="1">
      <c r="B46" s="190"/>
      <c r="C46" s="705" t="s">
        <v>45</v>
      </c>
      <c r="D46" s="705"/>
      <c r="E46" s="268">
        <v>5</v>
      </c>
      <c r="F46" s="109"/>
      <c r="G46" s="107">
        <f t="shared" si="8"/>
        <v>20</v>
      </c>
      <c r="H46" s="109"/>
      <c r="I46" s="247" t="s">
        <v>52</v>
      </c>
      <c r="J46" s="236">
        <f t="shared" si="9"/>
        <v>0</v>
      </c>
      <c r="K46" s="153">
        <f t="shared" si="10"/>
        <v>0</v>
      </c>
      <c r="M46" s="301" t="s">
        <v>65</v>
      </c>
      <c r="N46" s="302"/>
      <c r="O46" s="659" t="s">
        <v>63</v>
      </c>
      <c r="P46" s="660"/>
      <c r="Q46" s="660"/>
      <c r="R46" s="660"/>
      <c r="S46" s="660"/>
      <c r="T46" s="660"/>
      <c r="U46" s="660"/>
      <c r="V46" s="661"/>
      <c r="W46" s="293"/>
      <c r="X46" s="193"/>
      <c r="Y46" s="193"/>
      <c r="Z46" s="193"/>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row>
    <row r="47" spans="1:53" s="205" customFormat="1" ht="20.100000000000001" customHeight="1">
      <c r="B47" s="190"/>
      <c r="C47" s="190"/>
      <c r="D47" s="303" t="s">
        <v>58</v>
      </c>
      <c r="E47" s="190"/>
      <c r="F47" s="286"/>
      <c r="G47" s="131">
        <f>MAX(G40:G46)</f>
        <v>20</v>
      </c>
      <c r="H47" s="286"/>
      <c r="I47" s="134">
        <f>MAX(J40:J46)</f>
        <v>16</v>
      </c>
      <c r="J47" s="285"/>
      <c r="K47" s="153"/>
      <c r="M47" s="716" t="s">
        <v>64</v>
      </c>
      <c r="N47" s="304"/>
      <c r="O47" s="674">
        <f>IF(AA25=0,0,VLOOKUP(O43,Lookups!A2:C10,IF(O46="Industrial",2,3),TRUE))</f>
        <v>6</v>
      </c>
      <c r="P47" s="674"/>
      <c r="Q47" s="674"/>
      <c r="R47" s="674"/>
      <c r="S47" s="674"/>
      <c r="T47" s="674"/>
      <c r="U47" s="674"/>
      <c r="V47" s="675"/>
      <c r="W47" s="293"/>
      <c r="X47" s="193"/>
      <c r="Y47" s="193"/>
      <c r="Z47" s="193"/>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row>
    <row r="48" spans="1:53" s="205" customFormat="1" ht="20.100000000000001" customHeight="1" thickBot="1">
      <c r="B48" s="190"/>
      <c r="C48" s="190"/>
      <c r="D48" s="276"/>
      <c r="E48" s="190"/>
      <c r="F48" s="286"/>
      <c r="G48" s="286"/>
      <c r="H48" s="286"/>
      <c r="I48" s="305"/>
      <c r="J48" s="285"/>
      <c r="K48" s="153"/>
      <c r="M48" s="717"/>
      <c r="N48" s="306"/>
      <c r="O48" s="676"/>
      <c r="P48" s="676"/>
      <c r="Q48" s="676"/>
      <c r="R48" s="676"/>
      <c r="S48" s="676"/>
      <c r="T48" s="676"/>
      <c r="U48" s="676"/>
      <c r="V48" s="677"/>
      <c r="W48" s="293"/>
      <c r="X48" s="193"/>
      <c r="Y48" s="193"/>
      <c r="Z48" s="193"/>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row>
    <row r="49" spans="1:54" s="205" customFormat="1" ht="54">
      <c r="A49" s="231">
        <v>2</v>
      </c>
      <c r="B49" s="232"/>
      <c r="C49" s="291" t="s">
        <v>82</v>
      </c>
      <c r="D49" s="263"/>
      <c r="E49" s="190"/>
      <c r="F49" s="264"/>
      <c r="G49" s="265" t="s">
        <v>3</v>
      </c>
      <c r="H49" s="264"/>
      <c r="I49" s="266"/>
      <c r="J49" s="236"/>
      <c r="K49" s="153"/>
      <c r="L49" s="190"/>
      <c r="M49" s="307"/>
      <c r="N49" s="190"/>
      <c r="O49" s="718" t="str">
        <f>IF(AA25=0,AG15,"")</f>
        <v/>
      </c>
      <c r="P49" s="718"/>
      <c r="Q49" s="718"/>
      <c r="R49" s="718"/>
      <c r="S49" s="718"/>
      <c r="T49" s="718"/>
      <c r="U49" s="718"/>
      <c r="V49" s="718"/>
      <c r="W49" s="192"/>
      <c r="X49" s="193"/>
      <c r="Y49" s="193"/>
      <c r="Z49" s="193"/>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row>
    <row r="50" spans="1:54" s="205" customFormat="1" ht="15.6">
      <c r="B50" s="190"/>
      <c r="C50" s="719" t="s">
        <v>35</v>
      </c>
      <c r="D50" s="720"/>
      <c r="E50" s="236">
        <v>0</v>
      </c>
      <c r="F50" s="308"/>
      <c r="G50" s="110">
        <f>E50*$A$49</f>
        <v>0</v>
      </c>
      <c r="H50" s="110"/>
      <c r="I50" s="247" t="s">
        <v>52</v>
      </c>
      <c r="J50" s="236">
        <f t="shared" ref="J50:J52" si="11">IF(I50="Y",G50,0)</f>
        <v>0</v>
      </c>
      <c r="K50" s="153">
        <f>IF(I50="Y",1,0)</f>
        <v>0</v>
      </c>
      <c r="L50" s="190"/>
      <c r="M50" s="190"/>
      <c r="N50" s="190"/>
      <c r="O50" s="190"/>
      <c r="P50" s="190"/>
      <c r="Q50" s="190"/>
      <c r="R50" s="192"/>
      <c r="S50" s="190"/>
      <c r="T50" s="192"/>
      <c r="U50" s="190"/>
      <c r="V50" s="192"/>
      <c r="W50" s="192"/>
      <c r="X50" s="193"/>
      <c r="Y50" s="193"/>
      <c r="Z50" s="193"/>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row>
    <row r="51" spans="1:54" s="205" customFormat="1" ht="15.6">
      <c r="B51" s="190"/>
      <c r="C51" s="719" t="s">
        <v>27</v>
      </c>
      <c r="D51" s="720"/>
      <c r="E51" s="236">
        <v>5</v>
      </c>
      <c r="F51" s="308"/>
      <c r="G51" s="110">
        <v>6</v>
      </c>
      <c r="H51" s="110"/>
      <c r="I51" s="247" t="s">
        <v>51</v>
      </c>
      <c r="J51" s="236">
        <f t="shared" si="11"/>
        <v>6</v>
      </c>
      <c r="K51" s="153">
        <f t="shared" ref="K51:K52" si="12">IF(I51="Y",1,0)</f>
        <v>1</v>
      </c>
      <c r="L51" s="190"/>
      <c r="M51" s="190"/>
      <c r="N51" s="190"/>
      <c r="O51" s="190"/>
      <c r="P51" s="190"/>
      <c r="Q51" s="190"/>
      <c r="R51" s="192"/>
      <c r="S51" s="190"/>
      <c r="T51" s="192"/>
      <c r="U51" s="190"/>
      <c r="V51" s="192"/>
      <c r="W51" s="192"/>
      <c r="X51" s="193"/>
      <c r="Y51" s="193"/>
      <c r="Z51" s="193"/>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row>
    <row r="52" spans="1:54" s="205" customFormat="1" ht="31.5" customHeight="1">
      <c r="B52" s="190"/>
      <c r="C52" s="710" t="s">
        <v>100</v>
      </c>
      <c r="D52" s="711"/>
      <c r="E52" s="236"/>
      <c r="F52" s="308"/>
      <c r="G52" s="110">
        <v>10</v>
      </c>
      <c r="H52" s="110"/>
      <c r="I52" s="247" t="s">
        <v>51</v>
      </c>
      <c r="J52" s="236">
        <f t="shared" si="11"/>
        <v>10</v>
      </c>
      <c r="K52" s="153">
        <f t="shared" si="12"/>
        <v>1</v>
      </c>
      <c r="L52" s="190"/>
      <c r="M52" s="190"/>
      <c r="N52" s="190"/>
      <c r="O52" s="190"/>
      <c r="P52" s="190"/>
      <c r="Q52" s="190"/>
      <c r="R52" s="192"/>
      <c r="S52" s="190"/>
      <c r="T52" s="192"/>
      <c r="U52" s="190"/>
      <c r="V52" s="192"/>
      <c r="W52" s="192"/>
      <c r="X52" s="193"/>
      <c r="Y52" s="193"/>
      <c r="Z52" s="193"/>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row>
    <row r="53" spans="1:54" s="205" customFormat="1" ht="15.6">
      <c r="B53" s="190"/>
      <c r="C53" s="190"/>
      <c r="D53" s="131" t="s">
        <v>58</v>
      </c>
      <c r="E53" s="190"/>
      <c r="F53" s="286"/>
      <c r="G53" s="131">
        <f>MAX(G50:G52)</f>
        <v>10</v>
      </c>
      <c r="H53" s="286"/>
      <c r="I53" s="132">
        <f>MAX(J50:J52)</f>
        <v>10</v>
      </c>
      <c r="J53" s="236"/>
      <c r="K53" s="153"/>
      <c r="L53" s="190"/>
      <c r="M53" s="190"/>
      <c r="N53" s="190"/>
      <c r="O53" s="190"/>
      <c r="P53" s="190"/>
      <c r="Q53" s="190"/>
      <c r="R53" s="192"/>
      <c r="S53" s="190"/>
      <c r="T53" s="192"/>
      <c r="U53" s="190"/>
      <c r="V53" s="192"/>
      <c r="W53" s="192"/>
      <c r="X53" s="193"/>
      <c r="Y53" s="193"/>
      <c r="Z53" s="193"/>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row>
    <row r="54" spans="1:54" s="205" customFormat="1" ht="15" customHeight="1">
      <c r="B54" s="190"/>
      <c r="C54" s="190"/>
      <c r="D54" s="131"/>
      <c r="E54" s="190"/>
      <c r="F54" s="270"/>
      <c r="G54" s="270"/>
      <c r="H54" s="270"/>
      <c r="I54" s="270"/>
      <c r="J54" s="236"/>
      <c r="K54" s="153"/>
      <c r="L54" s="190"/>
      <c r="M54" s="190"/>
      <c r="N54" s="190"/>
      <c r="O54" s="190"/>
      <c r="P54" s="190"/>
      <c r="Q54" s="190"/>
      <c r="R54" s="192"/>
      <c r="S54" s="190"/>
      <c r="T54" s="192"/>
      <c r="U54" s="190"/>
      <c r="V54" s="192"/>
      <c r="W54" s="192"/>
      <c r="X54" s="193"/>
      <c r="Y54" s="193"/>
      <c r="Z54" s="193"/>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row>
    <row r="55" spans="1:54" ht="15.6">
      <c r="C55" s="309"/>
      <c r="D55" s="310" t="s">
        <v>59</v>
      </c>
      <c r="E55" s="311"/>
      <c r="F55" s="312"/>
      <c r="G55" s="135">
        <f>G14+G26+G32+G37+G47+G53</f>
        <v>70</v>
      </c>
      <c r="H55" s="312"/>
      <c r="I55" s="135">
        <f>I14+I26+I32+I37+I47+I53</f>
        <v>61</v>
      </c>
      <c r="J55" s="313"/>
      <c r="K55" s="314"/>
      <c r="L55" s="227"/>
      <c r="M55" s="227"/>
      <c r="N55" s="227"/>
      <c r="O55" s="227"/>
      <c r="P55" s="227"/>
      <c r="Q55" s="227"/>
      <c r="R55" s="227"/>
      <c r="S55" s="227"/>
      <c r="T55" s="227"/>
      <c r="U55" s="227"/>
      <c r="V55" s="227"/>
      <c r="W55" s="315"/>
      <c r="X55" s="316"/>
      <c r="Y55" s="316"/>
      <c r="Z55" s="316"/>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row>
    <row r="56" spans="1:54" ht="15.6">
      <c r="C56" s="309"/>
      <c r="D56" s="310"/>
      <c r="E56" s="311"/>
      <c r="F56" s="312"/>
      <c r="G56" s="135"/>
      <c r="H56" s="312"/>
      <c r="I56" s="135"/>
      <c r="J56" s="313"/>
      <c r="K56" s="314"/>
      <c r="L56" s="227"/>
      <c r="M56" s="227"/>
      <c r="N56" s="227"/>
      <c r="O56" s="227"/>
      <c r="P56" s="227"/>
      <c r="Q56" s="227"/>
      <c r="R56" s="227"/>
      <c r="S56" s="227"/>
      <c r="T56" s="227"/>
      <c r="U56" s="227"/>
      <c r="V56" s="227"/>
      <c r="W56" s="315"/>
      <c r="X56" s="316"/>
      <c r="Y56" s="316"/>
      <c r="Z56" s="316"/>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row>
    <row r="57" spans="1:54">
      <c r="C57" s="317"/>
      <c r="D57" s="317"/>
      <c r="E57" s="317"/>
      <c r="F57" s="317"/>
      <c r="G57" s="317"/>
      <c r="H57" s="317"/>
      <c r="I57" s="317"/>
      <c r="J57" s="227"/>
      <c r="K57" s="318"/>
      <c r="L57" s="227"/>
      <c r="M57" s="227"/>
      <c r="N57" s="227"/>
      <c r="O57" s="227"/>
      <c r="P57" s="227"/>
      <c r="Q57" s="227"/>
      <c r="R57" s="315"/>
      <c r="S57" s="227"/>
      <c r="T57" s="315"/>
      <c r="U57" s="227"/>
      <c r="V57" s="315"/>
      <c r="W57" s="315"/>
      <c r="X57" s="316"/>
      <c r="Y57" s="316"/>
      <c r="Z57" s="316"/>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row>
    <row r="58" spans="1:54" ht="18">
      <c r="C58" s="291" t="s">
        <v>108</v>
      </c>
      <c r="D58" s="227"/>
      <c r="E58" s="227"/>
      <c r="F58" s="227"/>
      <c r="G58" s="227"/>
      <c r="H58" s="227"/>
      <c r="I58" s="227"/>
      <c r="J58" s="227"/>
      <c r="K58" s="318"/>
      <c r="L58" s="227"/>
      <c r="M58" s="227"/>
      <c r="N58" s="227"/>
      <c r="O58" s="227"/>
      <c r="P58" s="227"/>
      <c r="Q58" s="227"/>
      <c r="R58" s="315"/>
      <c r="S58" s="227"/>
      <c r="T58" s="315"/>
      <c r="U58" s="227"/>
      <c r="V58" s="315"/>
      <c r="W58" s="315"/>
      <c r="X58" s="316"/>
      <c r="Y58" s="316"/>
      <c r="Z58" s="316"/>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row>
    <row r="59" spans="1:54" ht="37.5" customHeight="1">
      <c r="C59" s="705" t="s">
        <v>107</v>
      </c>
      <c r="D59" s="705"/>
      <c r="E59" s="268">
        <v>0</v>
      </c>
      <c r="F59" s="319"/>
      <c r="G59" s="168"/>
      <c r="H59" s="167"/>
      <c r="I59" s="227"/>
      <c r="J59" s="227"/>
      <c r="K59" s="318"/>
      <c r="L59" s="227"/>
      <c r="M59" s="227"/>
      <c r="N59" s="227"/>
      <c r="O59" s="227"/>
      <c r="P59" s="227"/>
      <c r="Q59" s="227"/>
      <c r="R59" s="315"/>
      <c r="S59" s="227"/>
      <c r="T59" s="315"/>
      <c r="U59" s="227"/>
      <c r="V59" s="315"/>
      <c r="W59" s="315"/>
      <c r="X59" s="316"/>
      <c r="Y59" s="316"/>
      <c r="Z59" s="316"/>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row>
    <row r="60" spans="1:54" ht="15.6">
      <c r="C60" s="320" t="s">
        <v>122</v>
      </c>
      <c r="D60" s="321"/>
      <c r="E60" s="268"/>
      <c r="F60" s="167"/>
      <c r="G60" s="168"/>
      <c r="H60" s="167"/>
      <c r="I60" s="227"/>
      <c r="J60" s="227"/>
      <c r="K60" s="318"/>
      <c r="L60" s="227"/>
      <c r="M60" s="227"/>
      <c r="N60" s="227"/>
      <c r="O60" s="227"/>
      <c r="P60" s="227"/>
      <c r="Q60" s="227"/>
      <c r="R60" s="315"/>
      <c r="S60" s="227"/>
      <c r="T60" s="315"/>
      <c r="U60" s="227"/>
      <c r="V60" s="315"/>
      <c r="W60" s="315"/>
      <c r="X60" s="316"/>
      <c r="Y60" s="316"/>
      <c r="Z60" s="316"/>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row>
    <row r="61" spans="1:54" ht="15.6">
      <c r="C61" s="714"/>
      <c r="D61" s="721"/>
      <c r="E61" s="268"/>
      <c r="F61" s="167"/>
      <c r="G61" s="168"/>
      <c r="H61" s="167"/>
      <c r="I61" s="227"/>
      <c r="J61" s="227"/>
      <c r="K61" s="318"/>
      <c r="L61" s="227"/>
      <c r="M61" s="227"/>
      <c r="N61" s="227"/>
      <c r="O61" s="227"/>
      <c r="P61" s="227"/>
      <c r="Q61" s="227"/>
      <c r="R61" s="315"/>
      <c r="S61" s="227"/>
      <c r="T61" s="315"/>
      <c r="U61" s="227"/>
      <c r="V61" s="315"/>
      <c r="W61" s="315"/>
      <c r="X61" s="316"/>
      <c r="Y61" s="316"/>
      <c r="Z61" s="316"/>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row>
    <row r="62" spans="1:54" ht="15.6">
      <c r="C62" s="714"/>
      <c r="D62" s="715"/>
      <c r="E62" s="227"/>
      <c r="F62" s="227"/>
      <c r="G62" s="322"/>
      <c r="H62" s="227"/>
      <c r="I62" s="227"/>
      <c r="J62" s="227"/>
      <c r="K62" s="318"/>
      <c r="L62" s="227"/>
      <c r="M62" s="227"/>
      <c r="N62" s="227"/>
      <c r="O62" s="227"/>
      <c r="P62" s="227"/>
      <c r="Q62" s="227"/>
      <c r="R62" s="315"/>
      <c r="S62" s="227"/>
      <c r="T62" s="315"/>
      <c r="U62" s="227"/>
      <c r="V62" s="315"/>
      <c r="W62" s="315"/>
      <c r="X62" s="316"/>
      <c r="Y62" s="316"/>
      <c r="Z62" s="316"/>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7"/>
      <c r="AZ62" s="227"/>
      <c r="BA62" s="227"/>
      <c r="BB62" s="227"/>
    </row>
    <row r="63" spans="1:54" ht="15.6">
      <c r="C63" s="705" t="s">
        <v>112</v>
      </c>
      <c r="D63" s="705"/>
      <c r="E63" s="227"/>
      <c r="F63" s="227"/>
      <c r="G63" s="322"/>
      <c r="H63" s="227"/>
      <c r="I63" s="227"/>
      <c r="J63" s="227"/>
      <c r="K63" s="318"/>
      <c r="L63" s="227"/>
      <c r="M63" s="227"/>
      <c r="N63" s="227"/>
      <c r="O63" s="227"/>
      <c r="P63" s="227"/>
      <c r="Q63" s="227"/>
      <c r="R63" s="315"/>
      <c r="S63" s="227"/>
      <c r="T63" s="315"/>
      <c r="U63" s="227"/>
      <c r="V63" s="315"/>
      <c r="W63" s="315"/>
      <c r="X63" s="316"/>
      <c r="Y63" s="316"/>
      <c r="Z63" s="316"/>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row>
    <row r="64" spans="1:54" ht="15.6">
      <c r="C64" s="705" t="s">
        <v>113</v>
      </c>
      <c r="D64" s="705"/>
      <c r="E64" s="268">
        <v>0</v>
      </c>
      <c r="F64" s="319"/>
      <c r="G64" s="168"/>
      <c r="H64" s="166"/>
      <c r="I64" s="247" t="s">
        <v>51</v>
      </c>
      <c r="J64" s="227"/>
      <c r="K64" s="318"/>
      <c r="L64" s="227"/>
      <c r="M64" s="227"/>
      <c r="N64" s="227"/>
      <c r="O64" s="227"/>
      <c r="P64" s="227"/>
      <c r="Q64" s="227"/>
      <c r="R64" s="315"/>
      <c r="S64" s="227"/>
      <c r="T64" s="315"/>
      <c r="U64" s="227"/>
      <c r="V64" s="315"/>
      <c r="W64" s="315"/>
      <c r="X64" s="316"/>
      <c r="Y64" s="316"/>
      <c r="Z64" s="316"/>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row>
    <row r="65" spans="3:54" ht="36" customHeight="1">
      <c r="C65" s="705" t="s">
        <v>120</v>
      </c>
      <c r="D65" s="705"/>
      <c r="E65" s="268"/>
      <c r="F65" s="319"/>
      <c r="G65" s="168"/>
      <c r="H65" s="166"/>
      <c r="I65" s="247" t="s">
        <v>52</v>
      </c>
      <c r="J65" s="227"/>
      <c r="K65" s="318"/>
      <c r="L65" s="227"/>
      <c r="M65" s="227"/>
      <c r="N65" s="227"/>
      <c r="O65" s="227"/>
      <c r="P65" s="227"/>
      <c r="Q65" s="227"/>
      <c r="R65" s="315"/>
      <c r="S65" s="227"/>
      <c r="T65" s="315"/>
      <c r="U65" s="227"/>
      <c r="V65" s="315"/>
      <c r="W65" s="315"/>
      <c r="X65" s="316"/>
      <c r="Y65" s="316"/>
      <c r="Z65" s="316"/>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row>
    <row r="66" spans="3:54" ht="15.6">
      <c r="C66" s="710" t="s">
        <v>114</v>
      </c>
      <c r="D66" s="711"/>
      <c r="E66" s="268"/>
      <c r="F66" s="319"/>
      <c r="G66" s="168"/>
      <c r="H66" s="166"/>
      <c r="I66" s="247" t="s">
        <v>51</v>
      </c>
      <c r="J66" s="227"/>
      <c r="K66" s="318"/>
      <c r="L66" s="227"/>
      <c r="M66" s="227"/>
      <c r="N66" s="227"/>
      <c r="O66" s="227"/>
      <c r="P66" s="227"/>
      <c r="Q66" s="227"/>
      <c r="R66" s="315"/>
      <c r="S66" s="227"/>
      <c r="T66" s="315"/>
      <c r="U66" s="227"/>
      <c r="V66" s="315"/>
      <c r="W66" s="315"/>
      <c r="X66" s="316"/>
      <c r="Y66" s="316"/>
      <c r="Z66" s="316"/>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row>
    <row r="67" spans="3:54" ht="15.6">
      <c r="C67" s="712" t="s">
        <v>115</v>
      </c>
      <c r="D67" s="713"/>
      <c r="E67" s="268"/>
      <c r="F67" s="319"/>
      <c r="G67" s="168"/>
      <c r="H67" s="166"/>
      <c r="I67" s="247" t="s">
        <v>52</v>
      </c>
      <c r="J67" s="227"/>
      <c r="K67" s="318"/>
      <c r="L67" s="227"/>
      <c r="M67" s="227"/>
      <c r="N67" s="227"/>
      <c r="O67" s="227"/>
      <c r="P67" s="227"/>
      <c r="Q67" s="227"/>
      <c r="R67" s="315"/>
      <c r="S67" s="227"/>
      <c r="T67" s="315"/>
      <c r="U67" s="227"/>
      <c r="V67" s="315"/>
      <c r="W67" s="315"/>
      <c r="X67" s="316"/>
      <c r="Y67" s="316"/>
      <c r="Z67" s="316"/>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row>
    <row r="68" spans="3:54" ht="15.6">
      <c r="C68" s="705" t="s">
        <v>103</v>
      </c>
      <c r="D68" s="705"/>
      <c r="E68" s="268"/>
      <c r="F68" s="319"/>
      <c r="G68" s="706" t="s">
        <v>102</v>
      </c>
      <c r="H68" s="707"/>
      <c r="I68" s="708"/>
      <c r="J68" s="227"/>
      <c r="K68" s="318"/>
      <c r="L68" s="227"/>
      <c r="M68" s="227"/>
      <c r="N68" s="227"/>
      <c r="O68" s="227"/>
      <c r="P68" s="227"/>
      <c r="Q68" s="227"/>
      <c r="R68" s="315"/>
      <c r="S68" s="227"/>
      <c r="T68" s="315"/>
      <c r="U68" s="227"/>
      <c r="V68" s="315"/>
      <c r="W68" s="315"/>
      <c r="X68" s="316"/>
      <c r="Y68" s="316"/>
      <c r="Z68" s="316"/>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c r="BA68" s="227"/>
      <c r="BB68" s="227"/>
    </row>
    <row r="69" spans="3:54" ht="31.5" customHeight="1">
      <c r="C69" s="710" t="s">
        <v>111</v>
      </c>
      <c r="D69" s="711"/>
      <c r="E69" s="268"/>
      <c r="F69" s="319"/>
      <c r="G69" s="168"/>
      <c r="H69" s="167"/>
      <c r="I69" s="167"/>
      <c r="J69" s="227"/>
      <c r="K69" s="318"/>
      <c r="L69" s="227"/>
      <c r="M69" s="227"/>
      <c r="N69" s="227"/>
      <c r="O69" s="227"/>
      <c r="P69" s="227"/>
      <c r="Q69" s="227"/>
      <c r="R69" s="315"/>
      <c r="S69" s="227"/>
      <c r="T69" s="315"/>
      <c r="U69" s="227"/>
      <c r="V69" s="315"/>
      <c r="W69" s="315"/>
      <c r="X69" s="316"/>
      <c r="Y69" s="316"/>
      <c r="Z69" s="316"/>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row>
    <row r="70" spans="3:54" ht="15.6">
      <c r="C70" s="712" t="s">
        <v>116</v>
      </c>
      <c r="D70" s="713"/>
      <c r="E70" s="268"/>
      <c r="F70" s="319"/>
      <c r="G70" s="706" t="s">
        <v>101</v>
      </c>
      <c r="H70" s="707"/>
      <c r="I70" s="708"/>
      <c r="J70" s="227"/>
      <c r="K70" s="318"/>
      <c r="L70" s="227"/>
      <c r="M70" s="227"/>
      <c r="N70" s="227"/>
      <c r="O70" s="227"/>
      <c r="P70" s="227"/>
      <c r="Q70" s="227"/>
      <c r="R70" s="315"/>
      <c r="S70" s="227"/>
      <c r="T70" s="315"/>
      <c r="U70" s="227"/>
      <c r="V70" s="315"/>
      <c r="W70" s="315"/>
      <c r="X70" s="316"/>
      <c r="Y70" s="316"/>
      <c r="Z70" s="316"/>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27"/>
      <c r="BA70" s="227"/>
      <c r="BB70" s="227"/>
    </row>
    <row r="71" spans="3:54" ht="15.6">
      <c r="C71" s="705" t="s">
        <v>117</v>
      </c>
      <c r="D71" s="705"/>
      <c r="E71" s="268"/>
      <c r="F71" s="319"/>
      <c r="G71" s="706" t="s">
        <v>101</v>
      </c>
      <c r="H71" s="707"/>
      <c r="I71" s="708"/>
      <c r="J71" s="227"/>
      <c r="K71" s="318"/>
      <c r="L71" s="227"/>
      <c r="M71" s="227"/>
      <c r="N71" s="227"/>
      <c r="O71" s="227"/>
      <c r="P71" s="227"/>
      <c r="Q71" s="227"/>
      <c r="R71" s="315"/>
      <c r="S71" s="227"/>
      <c r="T71" s="315"/>
      <c r="U71" s="227"/>
      <c r="V71" s="315"/>
      <c r="W71" s="315"/>
      <c r="X71" s="316"/>
      <c r="Y71" s="316"/>
      <c r="Z71" s="316"/>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c r="AZ71" s="227"/>
      <c r="BA71" s="227"/>
      <c r="BB71" s="227"/>
    </row>
    <row r="72" spans="3:54" ht="15.6">
      <c r="C72" s="705" t="s">
        <v>118</v>
      </c>
      <c r="D72" s="705"/>
      <c r="E72" s="268"/>
      <c r="F72" s="319"/>
      <c r="G72" s="706" t="s">
        <v>101</v>
      </c>
      <c r="H72" s="707"/>
      <c r="I72" s="708"/>
      <c r="J72" s="227"/>
      <c r="K72" s="318"/>
      <c r="L72" s="227"/>
      <c r="M72" s="227"/>
      <c r="N72" s="227"/>
      <c r="O72" s="227"/>
      <c r="P72" s="227"/>
      <c r="Q72" s="227"/>
      <c r="R72" s="315"/>
      <c r="S72" s="227"/>
      <c r="T72" s="315"/>
      <c r="U72" s="227"/>
      <c r="V72" s="315"/>
      <c r="W72" s="315"/>
      <c r="X72" s="316"/>
      <c r="Y72" s="316"/>
      <c r="Z72" s="316"/>
      <c r="AA72" s="227"/>
      <c r="AB72" s="227"/>
      <c r="AC72" s="227"/>
      <c r="AD72" s="227"/>
      <c r="AE72" s="227"/>
      <c r="AF72" s="227"/>
      <c r="AG72" s="227"/>
      <c r="AH72" s="227"/>
      <c r="AI72" s="227"/>
      <c r="AJ72" s="227"/>
      <c r="AK72" s="227"/>
      <c r="AL72" s="227"/>
      <c r="AM72" s="227"/>
      <c r="AN72" s="227"/>
      <c r="AO72" s="227"/>
      <c r="AP72" s="227"/>
      <c r="AQ72" s="227"/>
      <c r="AR72" s="227"/>
      <c r="AS72" s="227"/>
      <c r="AT72" s="227"/>
      <c r="AU72" s="227"/>
      <c r="AV72" s="227"/>
      <c r="AW72" s="227"/>
      <c r="AX72" s="227"/>
      <c r="AY72" s="227"/>
      <c r="AZ72" s="227"/>
      <c r="BA72" s="227"/>
      <c r="BB72" s="227"/>
    </row>
    <row r="73" spans="3:54" ht="15.6">
      <c r="C73" s="705" t="s">
        <v>119</v>
      </c>
      <c r="D73" s="705"/>
      <c r="E73" s="268"/>
      <c r="F73" s="319"/>
      <c r="G73" s="706" t="s">
        <v>101</v>
      </c>
      <c r="H73" s="707"/>
      <c r="I73" s="708"/>
      <c r="J73" s="227"/>
      <c r="K73" s="318"/>
      <c r="L73" s="227"/>
      <c r="M73" s="227"/>
      <c r="N73" s="227"/>
      <c r="O73" s="227"/>
      <c r="P73" s="227"/>
      <c r="Q73" s="227"/>
      <c r="R73" s="315"/>
      <c r="S73" s="227"/>
      <c r="T73" s="315"/>
      <c r="U73" s="227"/>
      <c r="V73" s="315"/>
      <c r="W73" s="315"/>
      <c r="X73" s="316"/>
      <c r="Y73" s="316"/>
      <c r="Z73" s="316"/>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row>
    <row r="74" spans="3:54" ht="15.6">
      <c r="C74" s="709" t="s">
        <v>110</v>
      </c>
      <c r="D74" s="709"/>
      <c r="E74" s="268"/>
      <c r="F74" s="319"/>
      <c r="G74" s="706" t="s">
        <v>101</v>
      </c>
      <c r="H74" s="707"/>
      <c r="I74" s="708"/>
      <c r="J74" s="227"/>
      <c r="K74" s="318"/>
      <c r="L74" s="227"/>
      <c r="M74" s="227"/>
      <c r="N74" s="227"/>
      <c r="O74" s="227"/>
      <c r="P74" s="227"/>
      <c r="Q74" s="227"/>
      <c r="R74" s="315"/>
      <c r="S74" s="227"/>
      <c r="T74" s="315"/>
      <c r="U74" s="227"/>
      <c r="V74" s="315"/>
      <c r="W74" s="315"/>
      <c r="X74" s="316"/>
      <c r="Y74" s="316"/>
      <c r="Z74" s="316"/>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row>
    <row r="75" spans="3:54">
      <c r="C75" s="227"/>
      <c r="D75" s="227"/>
      <c r="E75" s="227"/>
      <c r="F75" s="227"/>
      <c r="G75" s="227"/>
      <c r="H75" s="227"/>
      <c r="I75" s="227"/>
      <c r="J75" s="227"/>
      <c r="K75" s="323"/>
      <c r="L75" s="324"/>
      <c r="M75" s="227"/>
      <c r="N75" s="227"/>
      <c r="O75" s="227"/>
      <c r="P75" s="227"/>
      <c r="Q75" s="227"/>
      <c r="R75" s="315"/>
      <c r="S75" s="227"/>
      <c r="T75" s="315"/>
      <c r="U75" s="227"/>
      <c r="V75" s="315"/>
      <c r="W75" s="315"/>
      <c r="X75" s="316"/>
      <c r="Y75" s="316"/>
      <c r="Z75" s="316"/>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7"/>
      <c r="AY75" s="227"/>
      <c r="AZ75" s="227"/>
      <c r="BA75" s="227"/>
      <c r="BB75" s="227"/>
    </row>
    <row r="76" spans="3:54">
      <c r="C76" s="227"/>
      <c r="D76" s="227"/>
      <c r="E76" s="227"/>
      <c r="F76" s="227"/>
      <c r="G76" s="227"/>
      <c r="H76" s="227"/>
      <c r="I76" s="227"/>
      <c r="J76" s="227"/>
      <c r="K76" s="323"/>
      <c r="L76" s="324"/>
      <c r="M76" s="227"/>
      <c r="N76" s="227"/>
      <c r="O76" s="227"/>
      <c r="P76" s="227"/>
      <c r="Q76" s="227"/>
      <c r="R76" s="315"/>
      <c r="S76" s="227"/>
      <c r="T76" s="315"/>
      <c r="U76" s="227"/>
      <c r="V76" s="315"/>
      <c r="W76" s="315"/>
      <c r="X76" s="316"/>
      <c r="Y76" s="316"/>
      <c r="Z76" s="316"/>
      <c r="AA76" s="227"/>
      <c r="AB76" s="227"/>
      <c r="AC76" s="227"/>
      <c r="AD76" s="227"/>
      <c r="AE76" s="227"/>
      <c r="AF76" s="227"/>
      <c r="AG76" s="227"/>
      <c r="AH76" s="227"/>
      <c r="AI76" s="227"/>
      <c r="AJ76" s="227"/>
      <c r="AK76" s="227"/>
      <c r="AL76" s="227"/>
      <c r="AM76" s="227"/>
      <c r="AN76" s="227"/>
      <c r="AO76" s="227"/>
      <c r="AP76" s="227"/>
      <c r="AQ76" s="227"/>
      <c r="AR76" s="227"/>
      <c r="AS76" s="227"/>
      <c r="AT76" s="227"/>
      <c r="AU76" s="227"/>
      <c r="AV76" s="227"/>
      <c r="AW76" s="227"/>
      <c r="AX76" s="227"/>
      <c r="AY76" s="227"/>
      <c r="AZ76" s="227"/>
      <c r="BA76" s="227"/>
      <c r="BB76" s="227"/>
    </row>
    <row r="77" spans="3:54">
      <c r="C77" s="227"/>
      <c r="D77" s="227"/>
      <c r="E77" s="227"/>
      <c r="F77" s="227"/>
      <c r="G77" s="227"/>
      <c r="H77" s="227"/>
      <c r="I77" s="227"/>
      <c r="J77" s="227"/>
      <c r="K77" s="323"/>
      <c r="L77" s="324"/>
      <c r="M77" s="227"/>
      <c r="N77" s="227"/>
      <c r="O77" s="227"/>
      <c r="P77" s="227"/>
      <c r="Q77" s="227"/>
      <c r="R77" s="315"/>
      <c r="S77" s="227"/>
      <c r="T77" s="315"/>
      <c r="U77" s="227"/>
      <c r="V77" s="315"/>
      <c r="W77" s="315"/>
      <c r="X77" s="316"/>
      <c r="Y77" s="316"/>
      <c r="Z77" s="316"/>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row>
    <row r="78" spans="3:54">
      <c r="C78" s="227"/>
      <c r="D78" s="227"/>
      <c r="E78" s="227"/>
      <c r="F78" s="227"/>
      <c r="G78" s="227"/>
      <c r="H78" s="227"/>
      <c r="I78" s="227"/>
      <c r="J78" s="227"/>
      <c r="K78" s="323"/>
      <c r="L78" s="324"/>
      <c r="M78" s="227"/>
      <c r="N78" s="227"/>
      <c r="O78" s="227"/>
      <c r="P78" s="227"/>
      <c r="Q78" s="227"/>
      <c r="R78" s="315"/>
      <c r="S78" s="227"/>
      <c r="T78" s="315"/>
      <c r="U78" s="227"/>
      <c r="V78" s="315"/>
      <c r="W78" s="315"/>
      <c r="X78" s="316"/>
      <c r="Y78" s="316"/>
      <c r="Z78" s="316"/>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7"/>
      <c r="BA78" s="227"/>
      <c r="BB78" s="227"/>
    </row>
    <row r="79" spans="3:54">
      <c r="C79" s="227"/>
      <c r="D79" s="227"/>
      <c r="E79" s="227"/>
      <c r="F79" s="227"/>
      <c r="G79" s="227"/>
      <c r="H79" s="227"/>
      <c r="I79" s="227"/>
      <c r="J79" s="227"/>
      <c r="K79" s="323"/>
      <c r="L79" s="324"/>
      <c r="M79" s="227"/>
      <c r="N79" s="227"/>
      <c r="O79" s="227"/>
      <c r="P79" s="227"/>
      <c r="Q79" s="227"/>
      <c r="R79" s="315"/>
      <c r="S79" s="227"/>
      <c r="T79" s="315"/>
      <c r="U79" s="227"/>
      <c r="V79" s="315"/>
      <c r="W79" s="315"/>
      <c r="X79" s="316"/>
      <c r="Y79" s="316"/>
      <c r="Z79" s="316"/>
      <c r="AA79" s="227"/>
      <c r="AB79" s="227"/>
      <c r="AC79" s="227"/>
      <c r="AD79" s="227"/>
      <c r="AE79" s="227"/>
      <c r="AF79" s="227"/>
      <c r="AG79" s="227"/>
      <c r="AH79" s="227"/>
      <c r="AI79" s="227"/>
      <c r="AJ79" s="227"/>
      <c r="AK79" s="227"/>
      <c r="AL79" s="227"/>
      <c r="AM79" s="227"/>
      <c r="AN79" s="227"/>
      <c r="AO79" s="227"/>
      <c r="AP79" s="227"/>
      <c r="AQ79" s="227"/>
      <c r="AR79" s="227"/>
      <c r="AS79" s="227"/>
      <c r="AT79" s="227"/>
      <c r="AU79" s="227"/>
      <c r="AV79" s="227"/>
      <c r="AW79" s="227"/>
      <c r="AX79" s="227"/>
      <c r="AY79" s="227"/>
      <c r="AZ79" s="227"/>
      <c r="BA79" s="227"/>
      <c r="BB79" s="227"/>
    </row>
    <row r="80" spans="3:54">
      <c r="C80" s="227"/>
      <c r="D80" s="227"/>
      <c r="E80" s="227"/>
      <c r="F80" s="227"/>
      <c r="G80" s="227"/>
      <c r="H80" s="227"/>
      <c r="I80" s="227"/>
      <c r="J80" s="227"/>
      <c r="K80" s="323"/>
      <c r="L80" s="324"/>
      <c r="M80" s="227"/>
      <c r="N80" s="227"/>
      <c r="O80" s="227"/>
      <c r="P80" s="227"/>
      <c r="Q80" s="227"/>
      <c r="R80" s="315"/>
      <c r="S80" s="227"/>
      <c r="T80" s="315"/>
      <c r="U80" s="227"/>
      <c r="V80" s="315"/>
      <c r="W80" s="315"/>
      <c r="X80" s="316"/>
      <c r="Y80" s="316"/>
      <c r="Z80" s="316"/>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AZ80" s="227"/>
      <c r="BA80" s="227"/>
      <c r="BB80" s="227"/>
    </row>
    <row r="81" spans="3:54" s="189" customFormat="1">
      <c r="C81" s="227"/>
      <c r="D81" s="227"/>
      <c r="E81" s="325"/>
      <c r="F81" s="325"/>
      <c r="G81" s="325"/>
      <c r="H81" s="325"/>
      <c r="I81" s="325"/>
      <c r="J81" s="325"/>
      <c r="K81" s="323"/>
      <c r="L81" s="324"/>
      <c r="M81" s="227"/>
      <c r="N81" s="227"/>
      <c r="O81" s="227"/>
      <c r="P81" s="227"/>
      <c r="Q81" s="227"/>
      <c r="R81" s="315"/>
      <c r="S81" s="227"/>
      <c r="T81" s="315"/>
      <c r="U81" s="227"/>
      <c r="V81" s="315"/>
      <c r="W81" s="315"/>
      <c r="X81" s="316"/>
      <c r="Y81" s="316"/>
      <c r="Z81" s="316"/>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7"/>
      <c r="BB81" s="227"/>
    </row>
    <row r="82" spans="3:54" s="189" customFormat="1">
      <c r="C82" s="227"/>
      <c r="D82" s="227"/>
      <c r="E82" s="325"/>
      <c r="F82" s="325"/>
      <c r="G82" s="325"/>
      <c r="H82" s="325"/>
      <c r="I82" s="325"/>
      <c r="J82" s="325"/>
      <c r="K82" s="323"/>
      <c r="L82" s="324"/>
      <c r="M82" s="227"/>
      <c r="N82" s="227"/>
      <c r="O82" s="227"/>
      <c r="P82" s="227"/>
      <c r="Q82" s="227"/>
      <c r="R82" s="315"/>
      <c r="S82" s="227"/>
      <c r="T82" s="315"/>
      <c r="U82" s="227"/>
      <c r="V82" s="315"/>
      <c r="W82" s="315"/>
      <c r="X82" s="316"/>
      <c r="Y82" s="316"/>
      <c r="Z82" s="316"/>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s="227"/>
      <c r="AZ82" s="227"/>
      <c r="BA82" s="227"/>
      <c r="BB82" s="227"/>
    </row>
    <row r="83" spans="3:54" s="189" customFormat="1">
      <c r="C83" s="227"/>
      <c r="D83" s="227"/>
      <c r="E83" s="325"/>
      <c r="F83" s="325"/>
      <c r="G83" s="325"/>
      <c r="H83" s="325"/>
      <c r="I83" s="325"/>
      <c r="J83" s="325"/>
      <c r="K83" s="323"/>
      <c r="L83" s="324"/>
      <c r="M83" s="227"/>
      <c r="N83" s="227"/>
      <c r="O83" s="227"/>
      <c r="P83" s="227"/>
      <c r="Q83" s="227"/>
      <c r="R83" s="315"/>
      <c r="S83" s="227"/>
      <c r="T83" s="315"/>
      <c r="U83" s="227"/>
      <c r="V83" s="315"/>
      <c r="W83" s="315"/>
      <c r="X83" s="316"/>
      <c r="Y83" s="316"/>
      <c r="Z83" s="316"/>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7"/>
    </row>
    <row r="84" spans="3:54" s="189" customFormat="1">
      <c r="C84" s="227"/>
      <c r="D84" s="227"/>
      <c r="E84" s="325"/>
      <c r="F84" s="325"/>
      <c r="G84" s="325"/>
      <c r="H84" s="325"/>
      <c r="I84" s="325"/>
      <c r="J84" s="325"/>
      <c r="K84" s="323"/>
      <c r="L84" s="324"/>
      <c r="M84" s="227"/>
      <c r="N84" s="227"/>
      <c r="O84" s="227"/>
      <c r="P84" s="227"/>
      <c r="Q84" s="227"/>
      <c r="R84" s="315"/>
      <c r="S84" s="227"/>
      <c r="T84" s="315"/>
      <c r="U84" s="227"/>
      <c r="V84" s="315"/>
      <c r="W84" s="315"/>
      <c r="X84" s="316"/>
      <c r="Y84" s="316"/>
      <c r="Z84" s="316"/>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row>
    <row r="85" spans="3:54" s="189" customFormat="1">
      <c r="C85" s="227"/>
      <c r="D85" s="227"/>
      <c r="E85" s="325"/>
      <c r="F85" s="325"/>
      <c r="G85" s="325"/>
      <c r="H85" s="325"/>
      <c r="I85" s="325"/>
      <c r="J85" s="325"/>
      <c r="K85" s="323"/>
      <c r="L85" s="324"/>
      <c r="M85" s="227"/>
      <c r="N85" s="227"/>
      <c r="O85" s="227"/>
      <c r="P85" s="227"/>
      <c r="Q85" s="227"/>
      <c r="R85" s="315"/>
      <c r="S85" s="227"/>
      <c r="T85" s="315"/>
      <c r="U85" s="227"/>
      <c r="V85" s="315"/>
      <c r="W85" s="315"/>
      <c r="X85" s="316"/>
      <c r="Y85" s="316"/>
      <c r="Z85" s="316"/>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27"/>
      <c r="BB85" s="227"/>
    </row>
    <row r="86" spans="3:54" s="189" customFormat="1">
      <c r="C86" s="227"/>
      <c r="D86" s="227"/>
      <c r="E86" s="325"/>
      <c r="F86" s="325"/>
      <c r="G86" s="325"/>
      <c r="H86" s="325"/>
      <c r="I86" s="325"/>
      <c r="J86" s="325"/>
      <c r="K86" s="323"/>
      <c r="L86" s="324"/>
      <c r="M86" s="227"/>
      <c r="N86" s="227"/>
      <c r="O86" s="227"/>
      <c r="P86" s="227"/>
      <c r="Q86" s="227"/>
      <c r="R86" s="315"/>
      <c r="S86" s="227"/>
      <c r="T86" s="315"/>
      <c r="U86" s="227"/>
      <c r="V86" s="315"/>
      <c r="W86" s="315"/>
      <c r="X86" s="316"/>
      <c r="Y86" s="316"/>
      <c r="Z86" s="316"/>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row>
    <row r="87" spans="3:54" s="189" customFormat="1">
      <c r="C87" s="227"/>
      <c r="D87" s="227"/>
      <c r="E87" s="325"/>
      <c r="F87" s="325"/>
      <c r="G87" s="325"/>
      <c r="H87" s="325"/>
      <c r="I87" s="325"/>
      <c r="J87" s="325"/>
      <c r="K87" s="323"/>
      <c r="L87" s="324"/>
      <c r="M87" s="227"/>
      <c r="N87" s="227"/>
      <c r="O87" s="227"/>
      <c r="P87" s="227"/>
      <c r="Q87" s="227"/>
      <c r="R87" s="315"/>
      <c r="S87" s="227"/>
      <c r="T87" s="315"/>
      <c r="U87" s="227"/>
      <c r="V87" s="315"/>
      <c r="W87" s="315"/>
      <c r="X87" s="316"/>
      <c r="Y87" s="316"/>
      <c r="Z87" s="316"/>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c r="AZ87" s="227"/>
      <c r="BA87" s="227"/>
      <c r="BB87" s="227"/>
    </row>
    <row r="88" spans="3:54" s="189" customFormat="1">
      <c r="C88" s="227"/>
      <c r="D88" s="227"/>
      <c r="E88" s="325"/>
      <c r="F88" s="325"/>
      <c r="G88" s="325"/>
      <c r="H88" s="325"/>
      <c r="I88" s="325"/>
      <c r="J88" s="325"/>
      <c r="K88" s="323"/>
      <c r="L88" s="324"/>
      <c r="M88" s="227"/>
      <c r="N88" s="227"/>
      <c r="O88" s="227"/>
      <c r="P88" s="227"/>
      <c r="Q88" s="227"/>
      <c r="R88" s="315"/>
      <c r="S88" s="227"/>
      <c r="T88" s="315"/>
      <c r="U88" s="227"/>
      <c r="V88" s="315"/>
      <c r="W88" s="315"/>
      <c r="X88" s="316"/>
      <c r="Y88" s="316"/>
      <c r="Z88" s="316"/>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7"/>
      <c r="AX88" s="227"/>
      <c r="AY88" s="227"/>
      <c r="AZ88" s="227"/>
      <c r="BA88" s="227"/>
      <c r="BB88" s="227"/>
    </row>
    <row r="89" spans="3:54" s="189" customFormat="1">
      <c r="C89" s="227"/>
      <c r="D89" s="227"/>
      <c r="E89" s="325"/>
      <c r="F89" s="325"/>
      <c r="G89" s="325"/>
      <c r="H89" s="325"/>
      <c r="I89" s="325"/>
      <c r="J89" s="325"/>
      <c r="K89" s="323"/>
      <c r="L89" s="324"/>
      <c r="M89" s="227"/>
      <c r="N89" s="227"/>
      <c r="O89" s="227"/>
      <c r="P89" s="227"/>
      <c r="Q89" s="227"/>
      <c r="R89" s="315"/>
      <c r="S89" s="227"/>
      <c r="T89" s="315"/>
      <c r="U89" s="227"/>
      <c r="V89" s="315"/>
      <c r="W89" s="315"/>
      <c r="X89" s="316"/>
      <c r="Y89" s="316"/>
      <c r="Z89" s="316"/>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row>
    <row r="90" spans="3:54" s="189" customFormat="1">
      <c r="C90" s="227"/>
      <c r="D90" s="227"/>
      <c r="E90" s="325"/>
      <c r="F90" s="325"/>
      <c r="G90" s="325"/>
      <c r="H90" s="325"/>
      <c r="I90" s="325"/>
      <c r="J90" s="325"/>
      <c r="K90" s="323"/>
      <c r="L90" s="324"/>
      <c r="M90" s="227"/>
      <c r="N90" s="227"/>
      <c r="O90" s="227"/>
      <c r="P90" s="227"/>
      <c r="Q90" s="227"/>
      <c r="R90" s="315"/>
      <c r="S90" s="227"/>
      <c r="T90" s="315"/>
      <c r="U90" s="227"/>
      <c r="V90" s="315"/>
      <c r="W90" s="315"/>
      <c r="X90" s="316"/>
      <c r="Y90" s="316"/>
      <c r="Z90" s="316"/>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c r="AX90" s="227"/>
      <c r="AY90" s="227"/>
      <c r="AZ90" s="227"/>
      <c r="BA90" s="227"/>
      <c r="BB90" s="227"/>
    </row>
    <row r="91" spans="3:54" s="189" customFormat="1">
      <c r="C91" s="227"/>
      <c r="D91" s="227"/>
      <c r="E91" s="325"/>
      <c r="F91" s="325"/>
      <c r="G91" s="325"/>
      <c r="H91" s="325"/>
      <c r="I91" s="325"/>
      <c r="J91" s="325"/>
      <c r="K91" s="323"/>
      <c r="L91" s="324"/>
      <c r="M91" s="227"/>
      <c r="N91" s="227"/>
      <c r="O91" s="227"/>
      <c r="P91" s="227"/>
      <c r="Q91" s="227"/>
      <c r="R91" s="315"/>
      <c r="S91" s="227"/>
      <c r="T91" s="315"/>
      <c r="U91" s="227"/>
      <c r="V91" s="315"/>
      <c r="W91" s="315"/>
      <c r="X91" s="316"/>
      <c r="Y91" s="316"/>
      <c r="Z91" s="316"/>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c r="AX91" s="227"/>
      <c r="AY91" s="227"/>
      <c r="AZ91" s="227"/>
      <c r="BA91" s="227"/>
      <c r="BB91" s="227"/>
    </row>
    <row r="92" spans="3:54" s="189" customFormat="1">
      <c r="C92" s="227"/>
      <c r="D92" s="227"/>
      <c r="E92" s="325"/>
      <c r="F92" s="325"/>
      <c r="G92" s="325"/>
      <c r="H92" s="325"/>
      <c r="I92" s="325"/>
      <c r="J92" s="325"/>
      <c r="K92" s="323"/>
      <c r="L92" s="324"/>
      <c r="M92" s="227"/>
      <c r="N92" s="227"/>
      <c r="O92" s="227"/>
      <c r="P92" s="227"/>
      <c r="Q92" s="227"/>
      <c r="R92" s="315"/>
      <c r="S92" s="227"/>
      <c r="T92" s="315"/>
      <c r="U92" s="227"/>
      <c r="V92" s="315"/>
      <c r="W92" s="315"/>
      <c r="X92" s="316"/>
      <c r="Y92" s="316"/>
      <c r="Z92" s="316"/>
      <c r="AA92" s="227"/>
      <c r="AB92" s="227"/>
      <c r="AC92" s="227"/>
      <c r="AD92" s="227"/>
      <c r="AE92" s="227"/>
      <c r="AF92" s="227"/>
      <c r="AG92" s="227"/>
      <c r="AH92" s="227"/>
      <c r="AI92" s="227"/>
      <c r="AJ92" s="227"/>
      <c r="AK92" s="227"/>
      <c r="AL92" s="227"/>
      <c r="AM92" s="227"/>
      <c r="AN92" s="227"/>
      <c r="AO92" s="227"/>
      <c r="AP92" s="227"/>
      <c r="AQ92" s="227"/>
      <c r="AR92" s="227"/>
      <c r="AS92" s="227"/>
      <c r="AT92" s="227"/>
      <c r="AU92" s="227"/>
      <c r="AV92" s="227"/>
      <c r="AW92" s="227"/>
      <c r="AX92" s="227"/>
      <c r="AY92" s="227"/>
      <c r="AZ92" s="227"/>
      <c r="BA92" s="227"/>
      <c r="BB92" s="227"/>
    </row>
    <row r="93" spans="3:54" s="189" customFormat="1">
      <c r="C93" s="227"/>
      <c r="D93" s="227"/>
      <c r="E93" s="325"/>
      <c r="F93" s="325"/>
      <c r="G93" s="325"/>
      <c r="H93" s="325"/>
      <c r="I93" s="325"/>
      <c r="J93" s="325"/>
      <c r="K93" s="323"/>
      <c r="L93" s="324"/>
      <c r="M93" s="227"/>
      <c r="N93" s="227"/>
      <c r="O93" s="227"/>
      <c r="P93" s="227"/>
      <c r="Q93" s="227"/>
      <c r="R93" s="315"/>
      <c r="S93" s="227"/>
      <c r="T93" s="315"/>
      <c r="U93" s="227"/>
      <c r="V93" s="315"/>
      <c r="W93" s="315"/>
      <c r="X93" s="316"/>
      <c r="Y93" s="316"/>
      <c r="Z93" s="316"/>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c r="AX93" s="227"/>
      <c r="AY93" s="227"/>
      <c r="AZ93" s="227"/>
      <c r="BA93" s="227"/>
      <c r="BB93" s="227"/>
    </row>
    <row r="94" spans="3:54" s="189" customFormat="1">
      <c r="C94" s="227"/>
      <c r="D94" s="227"/>
      <c r="E94" s="325"/>
      <c r="F94" s="325"/>
      <c r="G94" s="325"/>
      <c r="H94" s="325"/>
      <c r="I94" s="325"/>
      <c r="J94" s="325"/>
      <c r="K94" s="323"/>
      <c r="L94" s="324"/>
      <c r="M94" s="227"/>
      <c r="N94" s="227"/>
      <c r="O94" s="227"/>
      <c r="P94" s="227"/>
      <c r="Q94" s="227"/>
      <c r="R94" s="315"/>
      <c r="S94" s="227"/>
      <c r="T94" s="315"/>
      <c r="U94" s="227"/>
      <c r="V94" s="315"/>
      <c r="W94" s="315"/>
      <c r="X94" s="316"/>
      <c r="Y94" s="316"/>
      <c r="Z94" s="316"/>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c r="AX94" s="227"/>
      <c r="AY94" s="227"/>
      <c r="AZ94" s="227"/>
      <c r="BA94" s="227"/>
      <c r="BB94" s="227"/>
    </row>
    <row r="95" spans="3:54" s="189" customFormat="1">
      <c r="C95" s="227"/>
      <c r="D95" s="227"/>
      <c r="E95" s="325"/>
      <c r="F95" s="325"/>
      <c r="G95" s="325"/>
      <c r="H95" s="325"/>
      <c r="I95" s="325"/>
      <c r="J95" s="325"/>
      <c r="K95" s="323"/>
      <c r="L95" s="324"/>
      <c r="M95" s="227"/>
      <c r="N95" s="227"/>
      <c r="O95" s="227"/>
      <c r="P95" s="227"/>
      <c r="Q95" s="227"/>
      <c r="R95" s="315"/>
      <c r="S95" s="227"/>
      <c r="T95" s="315"/>
      <c r="U95" s="227"/>
      <c r="V95" s="315"/>
      <c r="W95" s="315"/>
      <c r="X95" s="316"/>
      <c r="Y95" s="316"/>
      <c r="Z95" s="316"/>
      <c r="AA95" s="227"/>
      <c r="AB95" s="227"/>
      <c r="AC95" s="227"/>
      <c r="AD95" s="227"/>
      <c r="AE95" s="227"/>
      <c r="AF95" s="227"/>
      <c r="AG95" s="227"/>
      <c r="AH95" s="227"/>
      <c r="AI95" s="227"/>
      <c r="AJ95" s="227"/>
      <c r="AK95" s="227"/>
      <c r="AL95" s="227"/>
      <c r="AM95" s="227"/>
      <c r="AN95" s="227"/>
      <c r="AO95" s="227"/>
      <c r="AP95" s="227"/>
      <c r="AQ95" s="227"/>
      <c r="AR95" s="227"/>
      <c r="AS95" s="227"/>
      <c r="AT95" s="227"/>
      <c r="AU95" s="227"/>
      <c r="AV95" s="227"/>
      <c r="AW95" s="227"/>
      <c r="AX95" s="227"/>
      <c r="AY95" s="227"/>
      <c r="AZ95" s="227"/>
      <c r="BA95" s="227"/>
      <c r="BB95" s="227"/>
    </row>
    <row r="96" spans="3:54" s="189" customFormat="1">
      <c r="C96" s="227"/>
      <c r="D96" s="227"/>
      <c r="E96" s="325"/>
      <c r="F96" s="325"/>
      <c r="G96" s="325"/>
      <c r="H96" s="325"/>
      <c r="I96" s="325"/>
      <c r="J96" s="325"/>
      <c r="K96" s="323"/>
      <c r="L96" s="324"/>
      <c r="M96" s="227"/>
      <c r="N96" s="227"/>
      <c r="O96" s="227"/>
      <c r="P96" s="227"/>
      <c r="Q96" s="227"/>
      <c r="R96" s="315"/>
      <c r="S96" s="227"/>
      <c r="T96" s="315"/>
      <c r="U96" s="227"/>
      <c r="V96" s="315"/>
      <c r="W96" s="315"/>
      <c r="X96" s="316"/>
      <c r="Y96" s="316"/>
      <c r="Z96" s="316"/>
      <c r="AA96" s="227"/>
      <c r="AB96" s="227"/>
      <c r="AC96" s="227"/>
      <c r="AD96" s="227"/>
      <c r="AE96" s="227"/>
      <c r="AF96" s="227"/>
      <c r="AG96" s="227"/>
      <c r="AH96" s="227"/>
      <c r="AI96" s="227"/>
      <c r="AJ96" s="227"/>
      <c r="AK96" s="227"/>
      <c r="AL96" s="227"/>
      <c r="AM96" s="227"/>
      <c r="AN96" s="227"/>
      <c r="AO96" s="227"/>
      <c r="AP96" s="227"/>
      <c r="AQ96" s="227"/>
      <c r="AR96" s="227"/>
      <c r="AS96" s="227"/>
      <c r="AT96" s="227"/>
      <c r="AU96" s="227"/>
      <c r="AV96" s="227"/>
      <c r="AW96" s="227"/>
      <c r="AX96" s="227"/>
      <c r="AY96" s="227"/>
      <c r="AZ96" s="227"/>
      <c r="BA96" s="227"/>
      <c r="BB96" s="227"/>
    </row>
    <row r="97" spans="1:54">
      <c r="C97" s="227"/>
      <c r="D97" s="227"/>
      <c r="E97" s="325"/>
      <c r="F97" s="325"/>
      <c r="G97" s="325"/>
      <c r="H97" s="325"/>
      <c r="I97" s="325"/>
      <c r="J97" s="325"/>
      <c r="K97" s="323"/>
      <c r="L97" s="324"/>
      <c r="M97" s="227"/>
      <c r="N97" s="227"/>
      <c r="O97" s="227"/>
      <c r="P97" s="227"/>
      <c r="Q97" s="227"/>
      <c r="R97" s="315"/>
      <c r="S97" s="227"/>
      <c r="T97" s="315"/>
      <c r="U97" s="227"/>
      <c r="V97" s="315"/>
      <c r="W97" s="315"/>
      <c r="X97" s="316"/>
      <c r="Y97" s="316"/>
      <c r="Z97" s="316"/>
      <c r="AA97" s="227"/>
      <c r="AB97" s="227"/>
      <c r="AC97" s="227"/>
      <c r="AD97" s="227"/>
      <c r="AE97" s="227"/>
      <c r="AF97" s="227"/>
      <c r="AG97" s="227"/>
      <c r="AH97" s="227"/>
      <c r="AI97" s="227"/>
      <c r="AJ97" s="227"/>
      <c r="AK97" s="227"/>
      <c r="AL97" s="227"/>
      <c r="AM97" s="227"/>
      <c r="AN97" s="227"/>
      <c r="AO97" s="227"/>
      <c r="AP97" s="227"/>
      <c r="AQ97" s="227"/>
      <c r="AR97" s="227"/>
      <c r="AS97" s="227"/>
      <c r="AT97" s="227"/>
      <c r="AU97" s="227"/>
      <c r="AV97" s="227"/>
      <c r="AW97" s="227"/>
      <c r="AX97" s="227"/>
      <c r="AY97" s="227"/>
      <c r="AZ97" s="227"/>
      <c r="BA97" s="227"/>
      <c r="BB97" s="227"/>
    </row>
    <row r="98" spans="1:54">
      <c r="C98" s="227"/>
      <c r="D98" s="227"/>
      <c r="E98" s="325"/>
      <c r="F98" s="325"/>
      <c r="G98" s="325"/>
      <c r="H98" s="325"/>
      <c r="I98" s="325"/>
      <c r="J98" s="325"/>
      <c r="K98" s="323"/>
      <c r="L98" s="324"/>
      <c r="M98" s="227"/>
      <c r="N98" s="227"/>
      <c r="O98" s="227"/>
      <c r="P98" s="227"/>
      <c r="Q98" s="227"/>
      <c r="R98" s="315"/>
      <c r="S98" s="227"/>
      <c r="T98" s="315"/>
      <c r="U98" s="227"/>
      <c r="V98" s="315"/>
      <c r="W98" s="315"/>
      <c r="X98" s="316"/>
      <c r="Y98" s="316"/>
      <c r="Z98" s="316"/>
      <c r="AA98" s="227"/>
      <c r="AB98" s="227"/>
      <c r="AC98" s="227"/>
      <c r="AD98" s="227"/>
      <c r="AE98" s="227"/>
      <c r="AF98" s="227"/>
      <c r="AG98" s="227"/>
      <c r="AH98" s="227"/>
      <c r="AI98" s="227"/>
      <c r="AJ98" s="227"/>
      <c r="AK98" s="227"/>
      <c r="AL98" s="227"/>
      <c r="AM98" s="227"/>
      <c r="AN98" s="227"/>
      <c r="AO98" s="227"/>
      <c r="AP98" s="227"/>
      <c r="AQ98" s="227"/>
      <c r="AR98" s="227"/>
      <c r="AS98" s="227"/>
      <c r="AT98" s="227"/>
      <c r="AU98" s="227"/>
      <c r="AV98" s="227"/>
      <c r="AW98" s="227"/>
      <c r="AX98" s="227"/>
      <c r="AY98" s="227"/>
      <c r="AZ98" s="227"/>
      <c r="BA98" s="227"/>
      <c r="BB98" s="227"/>
    </row>
    <row r="99" spans="1:54">
      <c r="C99" s="227"/>
      <c r="D99" s="227"/>
      <c r="E99" s="325"/>
      <c r="F99" s="325"/>
      <c r="G99" s="325"/>
      <c r="H99" s="325"/>
      <c r="I99" s="325"/>
      <c r="J99" s="325"/>
      <c r="K99" s="323"/>
      <c r="L99" s="324"/>
      <c r="M99" s="227"/>
      <c r="N99" s="227"/>
      <c r="O99" s="227"/>
      <c r="P99" s="227"/>
      <c r="Q99" s="227"/>
      <c r="R99" s="315"/>
      <c r="S99" s="227"/>
      <c r="T99" s="315"/>
      <c r="U99" s="227"/>
      <c r="V99" s="315"/>
      <c r="W99" s="315"/>
      <c r="X99" s="316"/>
      <c r="Y99" s="316"/>
      <c r="Z99" s="316"/>
      <c r="AA99" s="227"/>
      <c r="AB99" s="227"/>
      <c r="AC99" s="227"/>
      <c r="AD99" s="227"/>
      <c r="AE99" s="227"/>
      <c r="AF99" s="227"/>
      <c r="AG99" s="227"/>
      <c r="AH99" s="227"/>
      <c r="AI99" s="227"/>
      <c r="AJ99" s="227"/>
      <c r="AK99" s="227"/>
      <c r="AL99" s="227"/>
      <c r="AM99" s="227"/>
      <c r="AN99" s="227"/>
      <c r="AO99" s="227"/>
      <c r="AP99" s="227"/>
      <c r="AQ99" s="227"/>
      <c r="AR99" s="227"/>
      <c r="AS99" s="227"/>
      <c r="AT99" s="227"/>
      <c r="AU99" s="227"/>
      <c r="AV99" s="227"/>
      <c r="AW99" s="227"/>
      <c r="AX99" s="227"/>
      <c r="AY99" s="227"/>
      <c r="AZ99" s="227"/>
      <c r="BA99" s="227"/>
      <c r="BB99" s="227"/>
    </row>
    <row r="100" spans="1:54">
      <c r="A100" s="190"/>
      <c r="C100" s="227"/>
      <c r="D100" s="227"/>
      <c r="E100" s="325"/>
      <c r="F100" s="325"/>
      <c r="G100" s="325"/>
      <c r="H100" s="325"/>
      <c r="I100" s="325"/>
      <c r="J100" s="325"/>
      <c r="K100" s="323"/>
      <c r="L100" s="324"/>
      <c r="M100" s="227"/>
      <c r="N100" s="227"/>
      <c r="O100" s="227"/>
      <c r="P100" s="227"/>
      <c r="Q100" s="227"/>
      <c r="R100" s="315"/>
      <c r="S100" s="227"/>
      <c r="T100" s="315"/>
      <c r="U100" s="227"/>
      <c r="V100" s="315"/>
      <c r="W100" s="315"/>
      <c r="X100" s="316"/>
      <c r="Y100" s="316"/>
      <c r="Z100" s="316"/>
      <c r="AA100" s="227"/>
      <c r="AB100" s="227"/>
      <c r="AC100" s="227"/>
      <c r="AD100" s="227"/>
      <c r="AE100" s="227"/>
      <c r="AF100" s="227"/>
      <c r="AG100" s="227"/>
      <c r="AH100" s="227"/>
      <c r="AI100" s="227"/>
      <c r="AJ100" s="227"/>
      <c r="AK100" s="227"/>
      <c r="AL100" s="227"/>
      <c r="AM100" s="227"/>
      <c r="AN100" s="227"/>
      <c r="AO100" s="227"/>
      <c r="AP100" s="227"/>
      <c r="AQ100" s="227"/>
      <c r="AR100" s="227"/>
      <c r="AS100" s="227"/>
      <c r="AT100" s="227"/>
      <c r="AU100" s="227"/>
      <c r="AV100" s="227"/>
      <c r="AW100" s="227"/>
      <c r="AX100" s="227"/>
      <c r="AY100" s="227"/>
      <c r="AZ100" s="227"/>
      <c r="BA100" s="227"/>
      <c r="BB100" s="227"/>
    </row>
    <row r="101" spans="1:54">
      <c r="A101" s="190"/>
      <c r="C101" s="227"/>
      <c r="D101" s="227"/>
      <c r="E101" s="325"/>
      <c r="F101" s="325"/>
      <c r="G101" s="325"/>
      <c r="H101" s="325"/>
      <c r="I101" s="325"/>
      <c r="J101" s="325"/>
      <c r="K101" s="323"/>
      <c r="L101" s="324"/>
      <c r="M101" s="227"/>
      <c r="N101" s="227"/>
      <c r="O101" s="227"/>
      <c r="P101" s="227"/>
      <c r="Q101" s="227"/>
      <c r="R101" s="315"/>
      <c r="S101" s="227"/>
      <c r="T101" s="315"/>
      <c r="U101" s="227"/>
      <c r="V101" s="315"/>
      <c r="W101" s="315"/>
      <c r="X101" s="316"/>
      <c r="Y101" s="316"/>
      <c r="Z101" s="316"/>
      <c r="AA101" s="227"/>
      <c r="AB101" s="227"/>
      <c r="AC101" s="22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c r="AX101" s="227"/>
      <c r="AY101" s="227"/>
      <c r="AZ101" s="227"/>
      <c r="BA101" s="227"/>
      <c r="BB101" s="227"/>
    </row>
    <row r="102" spans="1:54">
      <c r="A102" s="190"/>
      <c r="C102" s="227"/>
      <c r="D102" s="227"/>
      <c r="E102" s="325"/>
      <c r="F102" s="325"/>
      <c r="G102" s="325"/>
      <c r="H102" s="325"/>
      <c r="I102" s="325"/>
      <c r="J102" s="325"/>
      <c r="K102" s="323"/>
      <c r="L102" s="324"/>
      <c r="M102" s="227"/>
      <c r="N102" s="227"/>
      <c r="O102" s="227"/>
      <c r="P102" s="227"/>
      <c r="Q102" s="227"/>
      <c r="R102" s="315"/>
      <c r="S102" s="227"/>
      <c r="T102" s="315"/>
      <c r="U102" s="227"/>
      <c r="V102" s="315"/>
      <c r="W102" s="315"/>
      <c r="X102" s="316"/>
      <c r="Y102" s="316"/>
      <c r="Z102" s="316"/>
      <c r="AA102" s="227"/>
      <c r="AB102" s="227"/>
      <c r="AC102" s="227"/>
      <c r="AD102" s="227"/>
      <c r="AE102" s="227"/>
      <c r="AF102" s="227"/>
      <c r="AG102" s="227"/>
      <c r="AH102" s="227"/>
      <c r="AI102" s="227"/>
      <c r="AJ102" s="227"/>
      <c r="AK102" s="227"/>
      <c r="AL102" s="227"/>
      <c r="AM102" s="227"/>
      <c r="AN102" s="227"/>
      <c r="AO102" s="227"/>
      <c r="AP102" s="227"/>
      <c r="AQ102" s="227"/>
      <c r="AR102" s="227"/>
      <c r="AS102" s="227"/>
      <c r="AT102" s="227"/>
      <c r="AU102" s="227"/>
      <c r="AV102" s="227"/>
      <c r="AW102" s="227"/>
      <c r="AX102" s="227"/>
      <c r="AY102" s="227"/>
      <c r="AZ102" s="227"/>
      <c r="BA102" s="227"/>
      <c r="BB102" s="227"/>
    </row>
    <row r="103" spans="1:54">
      <c r="A103" s="190"/>
      <c r="C103" s="227"/>
      <c r="D103" s="227"/>
      <c r="E103" s="325"/>
      <c r="F103" s="325"/>
      <c r="G103" s="325"/>
      <c r="H103" s="325"/>
      <c r="I103" s="325"/>
      <c r="J103" s="325"/>
      <c r="K103" s="323"/>
      <c r="L103" s="324"/>
      <c r="M103" s="227"/>
      <c r="N103" s="227"/>
      <c r="O103" s="227"/>
      <c r="P103" s="227"/>
      <c r="Q103" s="227"/>
      <c r="R103" s="315"/>
      <c r="S103" s="227"/>
      <c r="T103" s="315"/>
      <c r="U103" s="227"/>
      <c r="V103" s="315"/>
      <c r="W103" s="315"/>
      <c r="X103" s="316"/>
      <c r="Y103" s="316"/>
      <c r="Z103" s="316"/>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227"/>
      <c r="AX103" s="227"/>
      <c r="AY103" s="227"/>
      <c r="AZ103" s="227"/>
      <c r="BA103" s="227"/>
      <c r="BB103" s="227"/>
    </row>
    <row r="104" spans="1:54">
      <c r="A104" s="190"/>
      <c r="C104" s="227"/>
      <c r="D104" s="227"/>
      <c r="E104" s="325"/>
      <c r="F104" s="325"/>
      <c r="G104" s="325"/>
      <c r="H104" s="325"/>
      <c r="I104" s="325"/>
      <c r="J104" s="325"/>
      <c r="K104" s="323"/>
      <c r="L104" s="324"/>
      <c r="M104" s="227"/>
      <c r="N104" s="227"/>
      <c r="O104" s="227"/>
      <c r="P104" s="227"/>
      <c r="Q104" s="227"/>
      <c r="R104" s="315"/>
      <c r="S104" s="227"/>
      <c r="T104" s="315"/>
      <c r="U104" s="227"/>
      <c r="V104" s="315"/>
      <c r="W104" s="315"/>
      <c r="X104" s="316"/>
      <c r="Y104" s="316"/>
      <c r="Z104" s="316"/>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c r="AX104" s="227"/>
      <c r="AY104" s="227"/>
      <c r="AZ104" s="227"/>
      <c r="BA104" s="227"/>
      <c r="BB104" s="227"/>
    </row>
    <row r="105" spans="1:54">
      <c r="A105" s="190"/>
      <c r="C105" s="227"/>
      <c r="D105" s="227"/>
      <c r="E105" s="325"/>
      <c r="F105" s="325"/>
      <c r="G105" s="325"/>
      <c r="H105" s="325"/>
      <c r="I105" s="325"/>
      <c r="J105" s="325"/>
      <c r="K105" s="323"/>
      <c r="L105" s="324"/>
      <c r="M105" s="227"/>
      <c r="N105" s="227"/>
      <c r="O105" s="227"/>
      <c r="P105" s="227"/>
      <c r="Q105" s="227"/>
      <c r="R105" s="315"/>
      <c r="S105" s="227"/>
      <c r="T105" s="315"/>
      <c r="U105" s="227"/>
      <c r="V105" s="315"/>
      <c r="W105" s="315"/>
      <c r="X105" s="316"/>
      <c r="Y105" s="316"/>
      <c r="Z105" s="316"/>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326"/>
    </row>
    <row r="106" spans="1:54">
      <c r="A106" s="190"/>
      <c r="C106" s="190"/>
      <c r="D106" s="190"/>
      <c r="E106" s="325"/>
      <c r="F106" s="325"/>
      <c r="G106" s="325"/>
      <c r="H106" s="325"/>
      <c r="I106" s="325"/>
      <c r="J106" s="325"/>
      <c r="K106" s="327"/>
      <c r="L106" s="328"/>
      <c r="M106" s="190"/>
      <c r="O106" s="190"/>
      <c r="P106" s="190"/>
      <c r="R106" s="192"/>
      <c r="T106" s="192"/>
      <c r="V106" s="192"/>
      <c r="W106" s="192"/>
      <c r="X106" s="193"/>
      <c r="Y106" s="193"/>
      <c r="Z106" s="193"/>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262"/>
    </row>
    <row r="107" spans="1:54">
      <c r="A107" s="190"/>
      <c r="C107" s="190"/>
      <c r="D107" s="190"/>
      <c r="E107" s="325"/>
      <c r="F107" s="325"/>
      <c r="G107" s="325"/>
      <c r="H107" s="325"/>
      <c r="I107" s="325"/>
      <c r="J107" s="325"/>
      <c r="K107" s="327"/>
      <c r="L107" s="328"/>
      <c r="M107" s="190"/>
      <c r="O107" s="190"/>
      <c r="P107" s="190"/>
      <c r="R107" s="192"/>
      <c r="T107" s="192"/>
      <c r="V107" s="192"/>
      <c r="W107" s="192"/>
      <c r="X107" s="193"/>
      <c r="Y107" s="193"/>
      <c r="Z107" s="193"/>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262"/>
    </row>
    <row r="108" spans="1:54">
      <c r="A108" s="190"/>
      <c r="C108" s="190"/>
      <c r="D108" s="190"/>
      <c r="E108" s="325"/>
      <c r="F108" s="325"/>
      <c r="G108" s="325"/>
      <c r="H108" s="325"/>
      <c r="I108" s="325"/>
      <c r="J108" s="325"/>
      <c r="K108" s="327"/>
      <c r="L108" s="328"/>
      <c r="M108" s="190"/>
      <c r="O108" s="190"/>
      <c r="P108" s="190"/>
      <c r="R108" s="192"/>
      <c r="T108" s="192"/>
      <c r="V108" s="192"/>
      <c r="W108" s="192"/>
      <c r="X108" s="193"/>
      <c r="Y108" s="193"/>
      <c r="Z108" s="193"/>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262"/>
    </row>
    <row r="109" spans="1:54">
      <c r="A109" s="190"/>
      <c r="C109" s="190"/>
      <c r="D109" s="190"/>
      <c r="E109" s="325"/>
      <c r="F109" s="325"/>
      <c r="G109" s="325"/>
      <c r="H109" s="325"/>
      <c r="I109" s="325"/>
      <c r="J109" s="325"/>
      <c r="K109" s="327"/>
      <c r="L109" s="328"/>
      <c r="M109" s="190"/>
      <c r="O109" s="190"/>
      <c r="P109" s="190"/>
      <c r="R109" s="192"/>
      <c r="T109" s="192"/>
      <c r="V109" s="192"/>
      <c r="W109" s="192"/>
      <c r="X109" s="193"/>
      <c r="Y109" s="193"/>
      <c r="Z109" s="193"/>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262"/>
    </row>
    <row r="110" spans="1:54">
      <c r="A110" s="190"/>
      <c r="C110" s="190"/>
      <c r="D110" s="190"/>
      <c r="E110" s="325"/>
      <c r="F110" s="325"/>
      <c r="G110" s="325"/>
      <c r="H110" s="325"/>
      <c r="I110" s="325"/>
      <c r="J110" s="325"/>
      <c r="K110" s="327"/>
      <c r="L110" s="328"/>
      <c r="M110" s="190"/>
      <c r="O110" s="190"/>
      <c r="P110" s="190"/>
      <c r="R110" s="192"/>
      <c r="T110" s="192"/>
      <c r="V110" s="192"/>
      <c r="W110" s="192"/>
      <c r="X110" s="193"/>
      <c r="Y110" s="193"/>
      <c r="Z110" s="193"/>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262"/>
    </row>
    <row r="111" spans="1:54">
      <c r="E111" s="329"/>
      <c r="F111" s="329"/>
      <c r="G111" s="329"/>
      <c r="H111" s="329"/>
      <c r="I111" s="329"/>
      <c r="J111" s="329"/>
      <c r="K111" s="330"/>
      <c r="L111" s="331"/>
      <c r="BB111" s="262"/>
    </row>
    <row r="112" spans="1:54">
      <c r="E112" s="329"/>
      <c r="F112" s="329"/>
      <c r="G112" s="329"/>
      <c r="H112" s="329"/>
      <c r="I112" s="329"/>
      <c r="J112" s="329"/>
      <c r="K112" s="330"/>
      <c r="L112" s="331"/>
    </row>
    <row r="113" spans="1:54">
      <c r="E113" s="329"/>
      <c r="F113" s="329"/>
      <c r="G113" s="329"/>
      <c r="H113" s="329"/>
      <c r="I113" s="329"/>
      <c r="J113" s="329"/>
      <c r="K113" s="330"/>
      <c r="L113" s="331"/>
    </row>
    <row r="114" spans="1:54">
      <c r="E114" s="329"/>
      <c r="F114" s="329"/>
      <c r="G114" s="329"/>
      <c r="H114" s="329"/>
      <c r="I114" s="329"/>
      <c r="J114" s="329"/>
      <c r="K114" s="330"/>
      <c r="L114" s="331"/>
    </row>
    <row r="115" spans="1:54">
      <c r="E115" s="322"/>
      <c r="F115" s="322"/>
      <c r="G115" s="322"/>
      <c r="H115" s="322"/>
      <c r="I115" s="322"/>
      <c r="J115" s="322"/>
    </row>
    <row r="116" spans="1:54">
      <c r="E116" s="322"/>
      <c r="F116" s="322"/>
      <c r="G116" s="322"/>
      <c r="H116" s="322"/>
      <c r="I116" s="322"/>
      <c r="J116" s="322"/>
    </row>
    <row r="117" spans="1:54" s="333" customFormat="1">
      <c r="A117" s="189"/>
      <c r="B117" s="190"/>
      <c r="C117" s="189"/>
      <c r="D117" s="189"/>
      <c r="E117" s="322"/>
      <c r="F117" s="322"/>
      <c r="G117" s="322"/>
      <c r="H117" s="322"/>
      <c r="I117" s="322"/>
      <c r="J117" s="322"/>
      <c r="L117" s="189"/>
      <c r="M117" s="189"/>
      <c r="N117" s="190"/>
      <c r="O117" s="189"/>
      <c r="P117" s="189"/>
      <c r="Q117" s="190"/>
      <c r="R117" s="293"/>
      <c r="S117" s="190"/>
      <c r="T117" s="293"/>
      <c r="U117" s="190"/>
      <c r="V117" s="293"/>
      <c r="W117" s="293"/>
      <c r="X117" s="332"/>
      <c r="Y117" s="332"/>
      <c r="Z117" s="332"/>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row>
  </sheetData>
  <sheetProtection password="AABD" sheet="1" objects="1" scenarios="1"/>
  <mergeCells count="62">
    <mergeCell ref="C23:D23"/>
    <mergeCell ref="C2:I2"/>
    <mergeCell ref="O7:O8"/>
    <mergeCell ref="AA11:AB11"/>
    <mergeCell ref="C12:D12"/>
    <mergeCell ref="C13:D13"/>
    <mergeCell ref="C17:D17"/>
    <mergeCell ref="C5:V5"/>
    <mergeCell ref="C18:D18"/>
    <mergeCell ref="C19:D19"/>
    <mergeCell ref="C20:D20"/>
    <mergeCell ref="C21:D21"/>
    <mergeCell ref="C22:D22"/>
    <mergeCell ref="C24:D24"/>
    <mergeCell ref="C25:D25"/>
    <mergeCell ref="C27:D27"/>
    <mergeCell ref="C28:D28"/>
    <mergeCell ref="C29:D29"/>
    <mergeCell ref="O43:V44"/>
    <mergeCell ref="C44:D44"/>
    <mergeCell ref="G30:G31"/>
    <mergeCell ref="I30:I31"/>
    <mergeCell ref="C33:D33"/>
    <mergeCell ref="C34:D34"/>
    <mergeCell ref="C35:D35"/>
    <mergeCell ref="C36:D36"/>
    <mergeCell ref="C30:D31"/>
    <mergeCell ref="C40:D40"/>
    <mergeCell ref="C41:D41"/>
    <mergeCell ref="C42:D42"/>
    <mergeCell ref="C43:D43"/>
    <mergeCell ref="M43:M44"/>
    <mergeCell ref="C62:D62"/>
    <mergeCell ref="C45:D45"/>
    <mergeCell ref="C46:D46"/>
    <mergeCell ref="O46:V46"/>
    <mergeCell ref="M47:M48"/>
    <mergeCell ref="O47:V48"/>
    <mergeCell ref="O49:V49"/>
    <mergeCell ref="C50:D50"/>
    <mergeCell ref="C51:D51"/>
    <mergeCell ref="C52:D52"/>
    <mergeCell ref="C59:D59"/>
    <mergeCell ref="C61:D61"/>
    <mergeCell ref="C63:D63"/>
    <mergeCell ref="C64:D64"/>
    <mergeCell ref="C65:D65"/>
    <mergeCell ref="C66:D66"/>
    <mergeCell ref="C67:D67"/>
    <mergeCell ref="G68:I68"/>
    <mergeCell ref="C69:D69"/>
    <mergeCell ref="C70:D70"/>
    <mergeCell ref="G70:I70"/>
    <mergeCell ref="C71:D71"/>
    <mergeCell ref="G71:I71"/>
    <mergeCell ref="C68:D68"/>
    <mergeCell ref="C72:D72"/>
    <mergeCell ref="G72:I72"/>
    <mergeCell ref="C73:D73"/>
    <mergeCell ref="G73:I73"/>
    <mergeCell ref="C74:D74"/>
    <mergeCell ref="G74:I74"/>
  </mergeCells>
  <dataValidations count="9">
    <dataValidation allowBlank="1" showErrorMessage="1" sqref="C52:D52"/>
    <dataValidation allowBlank="1" showInputMessage="1" showErrorMessage="1" promptTitle="CEN/TR 15941:2010" prompt="Sustainability of construction works - Environmental product declarations - Methodology for selection and use of generic data, BSi" sqref="C35:D35"/>
    <dataValidation allowBlank="1" showInputMessage="1" showErrorMessage="1" promptTitle="EN 15804:2012" prompt="Sustainability of construction works - Environmental product declarations - core rules for the product category of construction products, BSi" sqref="C46:D46"/>
    <dataValidation allowBlank="1" showInputMessage="1" showErrorMessage="1" promptTitle="EN 15978:2011" prompt="Sustainability of construction works - assessment of environmental performance of buildings - calculation method, BSi" sqref="C30"/>
    <dataValidation allowBlank="1" showInputMessage="1" showErrorMessage="1" promptTitle="ISO 14040 &amp; ISO 14044:2006" prompt="Environmental management - Life cycle assessment - Principles and framework &amp; Environmental management - Life cycle assessment - Requirements and guidelines, BSi" sqref="C41:D42"/>
    <dataValidation allowBlank="1" showInputMessage="1" showErrorMessage="1" promptTitle="ISO 21930:2007" prompt="Sustainability in building construction- Environmental declaration of building products, BSi" sqref="C45:D45"/>
    <dataValidation allowBlank="1" showInputMessage="1" showErrorMessage="1" promptTitle="PAS 2050:2008 " prompt="Specification for the assessment of the life cycle greenhouse gas emissions of goods and services, BSi" sqref="C44:D44"/>
    <dataValidation type="list" allowBlank="1" showInputMessage="1" showErrorMessage="1" sqref="N46:V46">
      <formula1>"Industrial, All others"</formula1>
    </dataValidation>
    <dataValidation type="list" allowBlank="1" showInputMessage="1" showErrorMessage="1" sqref="V30:V36 V12:V28 I50:I52 I28:I30 I34:I36 I17:I21 R30:R36 R38:R39 V38:V39 R12:R28 I11:I13 I40:I42 I44:I46 I64:I67">
      <formula1>"Y, N"</formula1>
    </dataValidation>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18"/>
  <sheetViews>
    <sheetView workbookViewId="0">
      <selection activeCell="B13" sqref="B13"/>
    </sheetView>
  </sheetViews>
  <sheetFormatPr defaultRowHeight="14.4"/>
  <cols>
    <col min="3" max="3" width="9.5546875" bestFit="1" customWidth="1"/>
  </cols>
  <sheetData>
    <row r="1" spans="1:10">
      <c r="A1" s="21"/>
      <c r="B1" s="21" t="s">
        <v>62</v>
      </c>
      <c r="C1" s="21" t="s">
        <v>63</v>
      </c>
      <c r="D1" s="21"/>
      <c r="E1" s="22"/>
    </row>
    <row r="2" spans="1:10">
      <c r="A2" s="31">
        <v>0</v>
      </c>
      <c r="B2" s="23">
        <v>0</v>
      </c>
      <c r="C2" s="23">
        <v>0</v>
      </c>
      <c r="D2" s="29" t="s">
        <v>66</v>
      </c>
      <c r="H2" s="22"/>
      <c r="I2" s="22"/>
      <c r="J2" s="22"/>
    </row>
    <row r="3" spans="1:10">
      <c r="A3" s="31">
        <v>0.1</v>
      </c>
      <c r="B3" s="23">
        <v>1</v>
      </c>
      <c r="C3" s="23">
        <v>1</v>
      </c>
      <c r="D3" s="30">
        <f>A3-A2</f>
        <v>0.1</v>
      </c>
      <c r="H3" s="22"/>
      <c r="I3" s="22"/>
      <c r="J3" s="22"/>
    </row>
    <row r="4" spans="1:10">
      <c r="A4" s="31">
        <v>0.35</v>
      </c>
      <c r="B4" s="23">
        <v>1</v>
      </c>
      <c r="C4" s="23">
        <v>2</v>
      </c>
      <c r="D4" s="30">
        <f t="shared" ref="D4:D7" si="0">A4-A3</f>
        <v>0.24999999999999997</v>
      </c>
      <c r="H4" s="22"/>
      <c r="I4" s="22"/>
      <c r="J4" s="22"/>
    </row>
    <row r="5" spans="1:10">
      <c r="A5" s="31">
        <v>0.625</v>
      </c>
      <c r="B5" s="23">
        <v>1</v>
      </c>
      <c r="C5" s="23">
        <v>3</v>
      </c>
      <c r="D5" s="30">
        <f t="shared" si="0"/>
        <v>0.27500000000000002</v>
      </c>
      <c r="H5" s="22"/>
      <c r="I5" s="22"/>
      <c r="J5" s="22"/>
    </row>
    <row r="6" spans="1:10">
      <c r="A6" s="31">
        <v>0.75</v>
      </c>
      <c r="B6" s="23">
        <v>2</v>
      </c>
      <c r="C6" s="23">
        <v>4</v>
      </c>
      <c r="D6" s="30">
        <f t="shared" si="0"/>
        <v>0.125</v>
      </c>
      <c r="H6" s="22"/>
      <c r="I6" s="22"/>
      <c r="J6" s="22"/>
    </row>
    <row r="7" spans="1:10">
      <c r="A7" s="31">
        <v>0.8</v>
      </c>
      <c r="B7" s="23">
        <v>2</v>
      </c>
      <c r="C7" s="23">
        <v>5</v>
      </c>
      <c r="D7" s="30">
        <f t="shared" si="0"/>
        <v>5.0000000000000044E-2</v>
      </c>
      <c r="H7" s="22"/>
      <c r="I7" s="22"/>
      <c r="J7" s="22"/>
    </row>
    <row r="8" spans="1:10">
      <c r="A8" s="32">
        <v>0.82499999999999996</v>
      </c>
      <c r="B8" s="23">
        <v>2</v>
      </c>
      <c r="C8" s="23">
        <v>6</v>
      </c>
      <c r="D8" s="30">
        <f>A8-A7</f>
        <v>2.4999999999999911E-2</v>
      </c>
      <c r="H8" s="22"/>
      <c r="I8" s="22"/>
      <c r="J8" s="22"/>
    </row>
    <row r="9" spans="1:10">
      <c r="A9" s="33">
        <v>0.85</v>
      </c>
      <c r="B9" t="s">
        <v>67</v>
      </c>
      <c r="C9" t="s">
        <v>68</v>
      </c>
      <c r="H9" s="22"/>
      <c r="I9" s="22"/>
      <c r="J9" s="22"/>
    </row>
    <row r="10" spans="1:10">
      <c r="A10" s="27"/>
      <c r="B10" s="23"/>
      <c r="C10" s="26"/>
      <c r="D10" s="28"/>
      <c r="E10" s="22"/>
      <c r="F10" s="22"/>
      <c r="G10" s="22"/>
      <c r="H10" s="22"/>
      <c r="I10" s="22"/>
      <c r="J10" s="22"/>
    </row>
    <row r="11" spans="1:10">
      <c r="A11" s="24"/>
      <c r="B11" s="21"/>
      <c r="C11" s="21"/>
      <c r="D11" s="21"/>
      <c r="E11" s="22"/>
      <c r="F11" s="22"/>
      <c r="G11" s="22"/>
      <c r="H11" s="22"/>
      <c r="I11" s="22"/>
      <c r="J11" s="22"/>
    </row>
    <row r="12" spans="1:10">
      <c r="A12" s="25"/>
      <c r="B12" s="21"/>
      <c r="C12" s="21"/>
      <c r="D12" s="21"/>
      <c r="E12" s="22"/>
      <c r="F12" s="22"/>
      <c r="G12" s="22"/>
      <c r="H12" s="22"/>
      <c r="I12" s="22"/>
      <c r="J12" s="22"/>
    </row>
    <row r="13" spans="1:10">
      <c r="A13" s="25"/>
      <c r="B13" s="21"/>
      <c r="C13" s="21"/>
      <c r="D13" s="21"/>
      <c r="E13" s="22"/>
    </row>
    <row r="14" spans="1:10">
      <c r="A14" s="24"/>
      <c r="B14" s="21"/>
      <c r="C14" s="21"/>
      <c r="D14" s="21"/>
      <c r="E14" s="22"/>
    </row>
    <row r="15" spans="1:10">
      <c r="A15" s="24"/>
      <c r="B15" s="21"/>
      <c r="C15" s="21"/>
      <c r="D15" s="21"/>
      <c r="E15" s="22"/>
    </row>
    <row r="16" spans="1:10">
      <c r="A16" s="20"/>
    </row>
    <row r="17" spans="1:1">
      <c r="A17" s="20"/>
    </row>
    <row r="18" spans="1:1">
      <c r="A18" s="20"/>
    </row>
  </sheetData>
  <sheetProtection password="E58F"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D6864"/>
    <pageSetUpPr fitToPage="1"/>
  </sheetPr>
  <dimension ref="A1:BB117"/>
  <sheetViews>
    <sheetView showGridLines="0" topLeftCell="B1" zoomScale="70" zoomScaleNormal="70" workbookViewId="0">
      <selection activeCell="C5" sqref="C5:V5"/>
    </sheetView>
  </sheetViews>
  <sheetFormatPr defaultColWidth="9.109375" defaultRowHeight="14.4"/>
  <cols>
    <col min="1" max="1" width="4.33203125" style="189" hidden="1" customWidth="1"/>
    <col min="2" max="2" width="4.33203125" style="190" customWidth="1"/>
    <col min="3" max="3" width="68.5546875" style="189" customWidth="1"/>
    <col min="4" max="4" width="7.109375" style="189" bestFit="1" customWidth="1"/>
    <col min="5" max="5" width="7.109375" style="189" hidden="1" customWidth="1"/>
    <col min="6" max="6" width="0.5546875" style="189" customWidth="1"/>
    <col min="7" max="7" width="6" style="189" customWidth="1"/>
    <col min="8" max="8" width="0.5546875" style="189" customWidth="1"/>
    <col min="9" max="9" width="7.44140625" style="189" customWidth="1"/>
    <col min="10" max="10" width="5.33203125" style="189" hidden="1" customWidth="1"/>
    <col min="11" max="11" width="6.6640625" style="333" bestFit="1" customWidth="1"/>
    <col min="12" max="12" width="4.6640625" style="189" hidden="1" customWidth="1"/>
    <col min="13" max="13" width="57.6640625" style="189" bestFit="1" customWidth="1"/>
    <col min="14" max="14" width="0.5546875" style="190" customWidth="1"/>
    <col min="15" max="15" width="5.6640625" style="189" customWidth="1"/>
    <col min="16" max="16" width="5.6640625" style="189" hidden="1" customWidth="1"/>
    <col min="17" max="17" width="0.5546875" style="190" customWidth="1"/>
    <col min="18" max="18" width="9" style="293" customWidth="1"/>
    <col min="19" max="19" width="0.5546875" style="190" customWidth="1"/>
    <col min="20" max="20" width="7.6640625" style="293" bestFit="1" customWidth="1"/>
    <col min="21" max="21" width="0.5546875" style="190" customWidth="1"/>
    <col min="22" max="22" width="7.109375" style="293" bestFit="1" customWidth="1"/>
    <col min="23" max="23" width="3.88671875" style="293" hidden="1" customWidth="1"/>
    <col min="24" max="25" width="9.109375" style="332" hidden="1" customWidth="1"/>
    <col min="26" max="26" width="9.88671875" style="332" hidden="1" customWidth="1"/>
    <col min="27" max="33" width="9.109375" style="189" hidden="1" customWidth="1"/>
    <col min="34" max="16384" width="9.109375" style="189"/>
  </cols>
  <sheetData>
    <row r="1" spans="1:53" ht="15" customHeight="1">
      <c r="C1" s="190"/>
      <c r="D1" s="190"/>
      <c r="E1" s="190"/>
      <c r="F1" s="190"/>
      <c r="G1" s="190"/>
      <c r="H1" s="190"/>
      <c r="I1" s="190"/>
      <c r="J1" s="190"/>
      <c r="K1" s="191"/>
      <c r="L1" s="190"/>
      <c r="M1" s="190"/>
      <c r="O1" s="190"/>
      <c r="P1" s="190"/>
      <c r="R1" s="192"/>
      <c r="T1" s="192"/>
      <c r="V1" s="192"/>
      <c r="W1" s="192"/>
      <c r="X1" s="193"/>
      <c r="Y1" s="193"/>
      <c r="Z1" s="193"/>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row>
    <row r="2" spans="1:53" ht="38.25" customHeight="1">
      <c r="C2" s="737" t="s">
        <v>69</v>
      </c>
      <c r="D2" s="737"/>
      <c r="E2" s="737"/>
      <c r="F2" s="737"/>
      <c r="G2" s="737"/>
      <c r="H2" s="737"/>
      <c r="I2" s="737"/>
      <c r="J2" s="190"/>
      <c r="K2" s="194"/>
      <c r="L2" s="195"/>
      <c r="M2" s="195"/>
      <c r="N2" s="195"/>
      <c r="O2" s="195"/>
      <c r="P2" s="195"/>
      <c r="Q2" s="195"/>
      <c r="R2" s="195"/>
      <c r="S2" s="195"/>
      <c r="T2" s="195"/>
      <c r="U2" s="195"/>
      <c r="V2" s="195"/>
      <c r="W2" s="192"/>
      <c r="X2" s="193"/>
      <c r="Y2" s="193"/>
      <c r="Z2" s="193"/>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row>
    <row r="3" spans="1:53" ht="7.5" customHeight="1" thickBot="1">
      <c r="C3" s="190"/>
      <c r="D3" s="190"/>
      <c r="E3" s="190"/>
      <c r="F3" s="190"/>
      <c r="G3" s="190"/>
      <c r="H3" s="190"/>
      <c r="I3" s="190"/>
      <c r="J3" s="190"/>
      <c r="K3" s="191"/>
      <c r="L3" s="190"/>
      <c r="M3" s="190"/>
      <c r="O3" s="190"/>
      <c r="P3" s="190"/>
      <c r="R3" s="192"/>
      <c r="T3" s="192"/>
      <c r="V3" s="192"/>
      <c r="W3" s="192"/>
      <c r="X3" s="193"/>
      <c r="Y3" s="193"/>
      <c r="Z3" s="193"/>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row>
    <row r="4" spans="1:53" ht="21">
      <c r="C4" s="196" t="s">
        <v>121</v>
      </c>
      <c r="D4" s="197"/>
      <c r="E4" s="197"/>
      <c r="F4" s="197"/>
      <c r="G4" s="197"/>
      <c r="H4" s="197"/>
      <c r="I4" s="197"/>
      <c r="J4" s="197"/>
      <c r="K4" s="198"/>
      <c r="L4" s="197"/>
      <c r="M4" s="197"/>
      <c r="N4" s="197"/>
      <c r="O4" s="197"/>
      <c r="P4" s="197"/>
      <c r="Q4" s="197"/>
      <c r="R4" s="199"/>
      <c r="S4" s="197"/>
      <c r="T4" s="199"/>
      <c r="U4" s="197"/>
      <c r="V4" s="200"/>
      <c r="W4" s="192"/>
      <c r="X4" s="193"/>
      <c r="Y4" s="193"/>
      <c r="Z4" s="193"/>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row>
    <row r="5" spans="1:53" s="205" customFormat="1" ht="89.25" customHeight="1" thickBot="1">
      <c r="A5" s="201"/>
      <c r="B5" s="202"/>
      <c r="C5" s="742" t="s">
        <v>162</v>
      </c>
      <c r="D5" s="743"/>
      <c r="E5" s="743"/>
      <c r="F5" s="743"/>
      <c r="G5" s="743"/>
      <c r="H5" s="743"/>
      <c r="I5" s="743"/>
      <c r="J5" s="743"/>
      <c r="K5" s="743"/>
      <c r="L5" s="743"/>
      <c r="M5" s="743"/>
      <c r="N5" s="743"/>
      <c r="O5" s="743"/>
      <c r="P5" s="743"/>
      <c r="Q5" s="743"/>
      <c r="R5" s="743"/>
      <c r="S5" s="743"/>
      <c r="T5" s="743"/>
      <c r="U5" s="743"/>
      <c r="V5" s="744"/>
      <c r="W5" s="203"/>
      <c r="X5" s="204"/>
      <c r="Y5" s="204"/>
      <c r="Z5" s="204"/>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row>
    <row r="6" spans="1:53" s="205" customFormat="1" ht="7.5" customHeight="1">
      <c r="A6" s="201"/>
      <c r="B6" s="202"/>
      <c r="C6" s="206"/>
      <c r="D6" s="206"/>
      <c r="E6" s="206"/>
      <c r="F6" s="206"/>
      <c r="G6" s="206"/>
      <c r="H6" s="206"/>
      <c r="I6" s="206"/>
      <c r="J6" s="206"/>
      <c r="K6" s="206"/>
      <c r="L6" s="206"/>
      <c r="M6" s="206"/>
      <c r="N6" s="206"/>
      <c r="O6" s="206"/>
      <c r="P6" s="206"/>
      <c r="Q6" s="206"/>
      <c r="R6" s="206"/>
      <c r="S6" s="206"/>
      <c r="T6" s="206"/>
      <c r="U6" s="206"/>
      <c r="V6" s="206"/>
      <c r="W6" s="203"/>
      <c r="X6" s="204"/>
      <c r="Y6" s="204"/>
      <c r="Z6" s="204"/>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row>
    <row r="7" spans="1:53" s="205" customFormat="1" ht="21">
      <c r="B7" s="190"/>
      <c r="C7" s="207" t="s">
        <v>71</v>
      </c>
      <c r="D7" s="190"/>
      <c r="E7" s="190"/>
      <c r="F7" s="190"/>
      <c r="G7" s="190"/>
      <c r="H7" s="190"/>
      <c r="I7" s="190"/>
      <c r="J7" s="190"/>
      <c r="K7" s="191"/>
      <c r="L7" s="190"/>
      <c r="M7" s="207" t="s">
        <v>70</v>
      </c>
      <c r="N7" s="208"/>
      <c r="O7" s="738" t="s">
        <v>49</v>
      </c>
      <c r="P7" s="208"/>
      <c r="Q7" s="208"/>
      <c r="R7" s="209"/>
      <c r="S7" s="208"/>
      <c r="T7" s="209"/>
      <c r="U7" s="208"/>
      <c r="V7" s="209"/>
      <c r="W7" s="210"/>
      <c r="X7" s="193"/>
      <c r="Y7" s="193"/>
      <c r="Z7" s="193"/>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row>
    <row r="8" spans="1:53" s="205" customFormat="1" ht="86.25" customHeight="1" thickBot="1">
      <c r="A8" s="201" t="s">
        <v>29</v>
      </c>
      <c r="B8" s="202"/>
      <c r="C8" s="211" t="s">
        <v>56</v>
      </c>
      <c r="D8" s="212" t="s">
        <v>39</v>
      </c>
      <c r="E8" s="213"/>
      <c r="F8" s="214"/>
      <c r="G8" s="215" t="s">
        <v>54</v>
      </c>
      <c r="H8" s="214"/>
      <c r="I8" s="216" t="s">
        <v>80</v>
      </c>
      <c r="J8" s="217" t="s">
        <v>55</v>
      </c>
      <c r="K8" s="151" t="s">
        <v>83</v>
      </c>
      <c r="L8" s="202" t="s">
        <v>29</v>
      </c>
      <c r="M8" s="218"/>
      <c r="N8" s="219"/>
      <c r="O8" s="739"/>
      <c r="P8" s="219" t="s">
        <v>57</v>
      </c>
      <c r="Q8" s="219"/>
      <c r="R8" s="220" t="s">
        <v>50</v>
      </c>
      <c r="S8" s="219"/>
      <c r="T8" s="215" t="s">
        <v>54</v>
      </c>
      <c r="U8" s="219"/>
      <c r="V8" s="216" t="s">
        <v>53</v>
      </c>
      <c r="W8" s="203"/>
      <c r="X8" s="204"/>
      <c r="Y8" s="204"/>
      <c r="Z8" s="204"/>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row>
    <row r="9" spans="1:53" s="205" customFormat="1" ht="22.5" customHeight="1">
      <c r="A9" s="201"/>
      <c r="B9" s="202"/>
      <c r="C9" s="221"/>
      <c r="D9" s="222"/>
      <c r="E9" s="223"/>
      <c r="F9" s="224"/>
      <c r="G9" s="225"/>
      <c r="H9" s="224"/>
      <c r="I9" s="226"/>
      <c r="J9" s="217"/>
      <c r="K9" s="151"/>
      <c r="L9" s="202"/>
      <c r="M9" s="227"/>
      <c r="N9" s="228"/>
      <c r="O9" s="229"/>
      <c r="P9" s="228"/>
      <c r="Q9" s="228"/>
      <c r="R9" s="230"/>
      <c r="S9" s="228"/>
      <c r="T9" s="225"/>
      <c r="U9" s="228"/>
      <c r="V9" s="226"/>
      <c r="W9" s="203"/>
      <c r="X9" s="204"/>
      <c r="Y9" s="204"/>
      <c r="Z9" s="204"/>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row>
    <row r="10" spans="1:53" s="205" customFormat="1" ht="18">
      <c r="A10" s="231">
        <v>2</v>
      </c>
      <c r="B10" s="232"/>
      <c r="C10" s="233" t="s">
        <v>40</v>
      </c>
      <c r="D10" s="190"/>
      <c r="E10" s="190"/>
      <c r="F10" s="234"/>
      <c r="G10" s="235" t="s">
        <v>2</v>
      </c>
      <c r="H10" s="234"/>
      <c r="I10" s="234"/>
      <c r="J10" s="236"/>
      <c r="K10" s="152"/>
      <c r="L10" s="237">
        <v>1</v>
      </c>
      <c r="M10" s="238" t="s">
        <v>85</v>
      </c>
      <c r="N10" s="191"/>
      <c r="O10" s="191"/>
      <c r="P10" s="191"/>
      <c r="Q10" s="191"/>
      <c r="R10" s="210"/>
      <c r="S10" s="191"/>
      <c r="T10" s="210"/>
      <c r="U10" s="191"/>
      <c r="V10" s="239"/>
      <c r="W10" s="240"/>
      <c r="X10" s="241"/>
      <c r="Y10" s="241"/>
      <c r="Z10" s="242"/>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row>
    <row r="11" spans="1:53" s="205" customFormat="1" ht="18">
      <c r="B11" s="190"/>
      <c r="C11" s="243" t="s">
        <v>1</v>
      </c>
      <c r="D11" s="244" t="s">
        <v>21</v>
      </c>
      <c r="E11" s="245">
        <v>1</v>
      </c>
      <c r="F11" s="246"/>
      <c r="G11" s="106">
        <f t="shared" ref="G11:G13" si="0">E11*$A$10</f>
        <v>2</v>
      </c>
      <c r="H11" s="246"/>
      <c r="I11" s="247" t="s">
        <v>51</v>
      </c>
      <c r="J11" s="236">
        <f>IF(I11="Y",G11,0)</f>
        <v>2</v>
      </c>
      <c r="K11" s="153">
        <f>IF(I11="Y",1,0)</f>
        <v>1</v>
      </c>
      <c r="M11" s="233" t="s">
        <v>24</v>
      </c>
      <c r="N11" s="248"/>
      <c r="O11" s="248"/>
      <c r="P11" s="248"/>
      <c r="Q11" s="248"/>
      <c r="R11" s="210"/>
      <c r="S11" s="248"/>
      <c r="T11" s="235" t="s">
        <v>2</v>
      </c>
      <c r="U11" s="248"/>
      <c r="V11" s="239"/>
      <c r="W11" s="240"/>
      <c r="X11" s="193"/>
      <c r="Y11" s="193"/>
      <c r="Z11" s="193"/>
      <c r="AA11" s="740" t="s">
        <v>83</v>
      </c>
      <c r="AB11" s="74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row>
    <row r="12" spans="1:53" s="205" customFormat="1" ht="15.6">
      <c r="B12" s="190"/>
      <c r="C12" s="719" t="s">
        <v>72</v>
      </c>
      <c r="D12" s="720"/>
      <c r="E12" s="236">
        <v>1</v>
      </c>
      <c r="F12" s="246"/>
      <c r="G12" s="106">
        <f t="shared" si="0"/>
        <v>2</v>
      </c>
      <c r="H12" s="246"/>
      <c r="I12" s="247" t="s">
        <v>51</v>
      </c>
      <c r="J12" s="236">
        <f>IF(I12="Y",G12,0)</f>
        <v>2</v>
      </c>
      <c r="K12" s="154"/>
      <c r="L12" s="249"/>
      <c r="M12" s="250" t="s">
        <v>23</v>
      </c>
      <c r="N12" s="251"/>
      <c r="O12" s="252" t="s">
        <v>21</v>
      </c>
      <c r="P12" s="253">
        <v>2</v>
      </c>
      <c r="Q12" s="251"/>
      <c r="R12" s="114" t="s">
        <v>51</v>
      </c>
      <c r="S12" s="251"/>
      <c r="T12" s="111">
        <f t="shared" ref="T12:T27" si="1">IF(R12="Y",P12*$L$10,"")</f>
        <v>2</v>
      </c>
      <c r="U12" s="251"/>
      <c r="V12" s="650" t="s">
        <v>51</v>
      </c>
      <c r="W12" s="255">
        <f t="shared" ref="W12:W27" si="2">IF(V12="Y", T12, 0)</f>
        <v>2</v>
      </c>
      <c r="X12" s="193">
        <f>IF(OR(R12="N",W12&gt;0),1,0)</f>
        <v>1</v>
      </c>
      <c r="Y12" s="193"/>
      <c r="Z12" s="193"/>
      <c r="AA12" s="256">
        <f>K11</f>
        <v>1</v>
      </c>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row>
    <row r="13" spans="1:53" s="205" customFormat="1" ht="15.6">
      <c r="B13" s="190"/>
      <c r="C13" s="725" t="s">
        <v>74</v>
      </c>
      <c r="D13" s="725"/>
      <c r="E13" s="236">
        <v>2</v>
      </c>
      <c r="F13" s="246"/>
      <c r="G13" s="106">
        <f t="shared" si="0"/>
        <v>4</v>
      </c>
      <c r="H13" s="246"/>
      <c r="I13" s="247" t="s">
        <v>51</v>
      </c>
      <c r="J13" s="236">
        <f>IF(I13="Y",G13,0)</f>
        <v>4</v>
      </c>
      <c r="K13" s="154"/>
      <c r="L13" s="249"/>
      <c r="M13" s="250" t="s">
        <v>9</v>
      </c>
      <c r="N13" s="246"/>
      <c r="O13" s="252" t="s">
        <v>21</v>
      </c>
      <c r="P13" s="253">
        <v>2</v>
      </c>
      <c r="Q13" s="246"/>
      <c r="R13" s="114" t="s">
        <v>51</v>
      </c>
      <c r="S13" s="246"/>
      <c r="T13" s="111">
        <f t="shared" si="1"/>
        <v>2</v>
      </c>
      <c r="U13" s="246"/>
      <c r="V13" s="650" t="s">
        <v>51</v>
      </c>
      <c r="W13" s="255">
        <f t="shared" si="2"/>
        <v>2</v>
      </c>
      <c r="X13" s="193">
        <f>IF(OR(R13="N",W13&gt;0),1,0)</f>
        <v>1</v>
      </c>
      <c r="Y13" s="193"/>
      <c r="Z13" s="257"/>
      <c r="AA13" s="258">
        <f>K17</f>
        <v>1</v>
      </c>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row>
    <row r="14" spans="1:53" s="205" customFormat="1" ht="15.6">
      <c r="B14" s="190"/>
      <c r="C14" s="190"/>
      <c r="D14" s="259" t="s">
        <v>58</v>
      </c>
      <c r="E14" s="227"/>
      <c r="F14" s="167"/>
      <c r="G14" s="128">
        <f>SUM(G11:G13)</f>
        <v>8</v>
      </c>
      <c r="H14" s="167"/>
      <c r="I14" s="129">
        <f>SUM(J11:J13)</f>
        <v>8</v>
      </c>
      <c r="J14" s="260"/>
      <c r="K14" s="154"/>
      <c r="L14" s="249"/>
      <c r="M14" s="250" t="s">
        <v>6</v>
      </c>
      <c r="N14" s="246"/>
      <c r="O14" s="261"/>
      <c r="P14" s="253">
        <v>2</v>
      </c>
      <c r="Q14" s="246"/>
      <c r="R14" s="114" t="s">
        <v>51</v>
      </c>
      <c r="S14" s="246"/>
      <c r="T14" s="111">
        <f t="shared" si="1"/>
        <v>2</v>
      </c>
      <c r="U14" s="246"/>
      <c r="V14" s="254" t="s">
        <v>52</v>
      </c>
      <c r="W14" s="255">
        <f t="shared" si="2"/>
        <v>0</v>
      </c>
      <c r="X14" s="193"/>
      <c r="Y14" s="193"/>
      <c r="Z14" s="257"/>
      <c r="AA14" s="258">
        <f>K28</f>
        <v>1</v>
      </c>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row>
    <row r="15" spans="1:53" s="205" customFormat="1" ht="15.6">
      <c r="B15" s="190"/>
      <c r="C15" s="262"/>
      <c r="D15" s="262"/>
      <c r="E15" s="262"/>
      <c r="F15" s="262"/>
      <c r="G15" s="262"/>
      <c r="H15" s="262"/>
      <c r="I15" s="262"/>
      <c r="J15" s="262"/>
      <c r="K15" s="154"/>
      <c r="L15" s="249"/>
      <c r="M15" s="250" t="s">
        <v>14</v>
      </c>
      <c r="N15" s="246"/>
      <c r="O15" s="252" t="s">
        <v>21</v>
      </c>
      <c r="P15" s="253">
        <v>2</v>
      </c>
      <c r="Q15" s="246"/>
      <c r="R15" s="114" t="s">
        <v>51</v>
      </c>
      <c r="S15" s="246"/>
      <c r="T15" s="111">
        <f t="shared" si="1"/>
        <v>2</v>
      </c>
      <c r="U15" s="246"/>
      <c r="V15" s="650" t="s">
        <v>51</v>
      </c>
      <c r="W15" s="255">
        <f t="shared" si="2"/>
        <v>2</v>
      </c>
      <c r="X15" s="193">
        <f>IF(OR(R15="N",W15&gt;0),1,0)</f>
        <v>1</v>
      </c>
      <c r="Y15" s="193"/>
      <c r="Z15" s="257"/>
      <c r="AA15" s="258">
        <f>SUM(K34:K36)</f>
        <v>2</v>
      </c>
      <c r="AB15" s="190"/>
      <c r="AC15" s="190"/>
      <c r="AD15" s="190"/>
      <c r="AE15" s="190"/>
      <c r="AF15" s="190"/>
      <c r="AG15" s="232" t="s">
        <v>84</v>
      </c>
      <c r="AH15" s="190"/>
      <c r="AI15" s="190"/>
      <c r="AJ15" s="190"/>
      <c r="AK15" s="190"/>
      <c r="AL15" s="190"/>
      <c r="AM15" s="190"/>
      <c r="AN15" s="190"/>
      <c r="AO15" s="190"/>
      <c r="AP15" s="190"/>
      <c r="AQ15" s="190"/>
      <c r="AR15" s="190"/>
      <c r="AS15" s="190"/>
      <c r="AT15" s="190"/>
      <c r="AU15" s="190"/>
      <c r="AV15" s="190"/>
      <c r="AW15" s="190"/>
      <c r="AX15" s="190"/>
      <c r="AY15" s="190"/>
      <c r="AZ15" s="190"/>
      <c r="BA15" s="190"/>
    </row>
    <row r="16" spans="1:53" s="205" customFormat="1" ht="18">
      <c r="A16" s="231">
        <v>2</v>
      </c>
      <c r="B16" s="232"/>
      <c r="C16" s="233" t="s">
        <v>75</v>
      </c>
      <c r="D16" s="263"/>
      <c r="E16" s="190"/>
      <c r="F16" s="264"/>
      <c r="G16" s="265" t="s">
        <v>3</v>
      </c>
      <c r="H16" s="264"/>
      <c r="I16" s="266"/>
      <c r="J16" s="236"/>
      <c r="K16" s="154"/>
      <c r="L16" s="249"/>
      <c r="M16" s="250" t="s">
        <v>22</v>
      </c>
      <c r="N16" s="246"/>
      <c r="O16" s="261"/>
      <c r="P16" s="253">
        <v>2</v>
      </c>
      <c r="Q16" s="246"/>
      <c r="R16" s="114" t="s">
        <v>51</v>
      </c>
      <c r="S16" s="246"/>
      <c r="T16" s="111">
        <f t="shared" si="1"/>
        <v>2</v>
      </c>
      <c r="U16" s="246"/>
      <c r="V16" s="254" t="s">
        <v>52</v>
      </c>
      <c r="W16" s="255">
        <f t="shared" si="2"/>
        <v>0</v>
      </c>
      <c r="X16" s="193"/>
      <c r="Y16" s="193"/>
      <c r="Z16" s="257"/>
      <c r="AA16" s="258">
        <f>SUM(K40:K46)</f>
        <v>3</v>
      </c>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row>
    <row r="17" spans="1:53" s="205" customFormat="1" ht="15.6">
      <c r="B17" s="190"/>
      <c r="C17" s="741" t="s">
        <v>4</v>
      </c>
      <c r="D17" s="741"/>
      <c r="E17" s="267">
        <v>1</v>
      </c>
      <c r="F17" s="109"/>
      <c r="G17" s="107">
        <f>E17*$A$16</f>
        <v>2</v>
      </c>
      <c r="H17" s="109"/>
      <c r="I17" s="247" t="s">
        <v>52</v>
      </c>
      <c r="J17" s="236">
        <f>IF(I17="Y",G17,0)</f>
        <v>0</v>
      </c>
      <c r="K17" s="153">
        <f>IF(OR(J17,J18,J19,J20,J21&gt;0),1,0)</f>
        <v>1</v>
      </c>
      <c r="M17" s="250" t="s">
        <v>37</v>
      </c>
      <c r="N17" s="246"/>
      <c r="O17" s="252" t="s">
        <v>21</v>
      </c>
      <c r="P17" s="253">
        <v>2</v>
      </c>
      <c r="Q17" s="246"/>
      <c r="R17" s="114" t="s">
        <v>51</v>
      </c>
      <c r="S17" s="246"/>
      <c r="T17" s="111">
        <f t="shared" si="1"/>
        <v>2</v>
      </c>
      <c r="U17" s="246"/>
      <c r="V17" s="650" t="s">
        <v>51</v>
      </c>
      <c r="W17" s="255">
        <f t="shared" si="2"/>
        <v>2</v>
      </c>
      <c r="X17" s="193">
        <f>IF(OR(R17="N",W17&gt;0),1,0)</f>
        <v>1</v>
      </c>
      <c r="Y17" s="193"/>
      <c r="Z17" s="257"/>
      <c r="AA17" s="258">
        <f>SUM(K50:K52)</f>
        <v>2</v>
      </c>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row>
    <row r="18" spans="1:53" s="205" customFormat="1" ht="15.6">
      <c r="B18" s="190"/>
      <c r="C18" s="741" t="s">
        <v>43</v>
      </c>
      <c r="D18" s="741"/>
      <c r="E18" s="267">
        <v>2</v>
      </c>
      <c r="F18" s="109"/>
      <c r="G18" s="107">
        <f>E18*$A$16</f>
        <v>4</v>
      </c>
      <c r="H18" s="109"/>
      <c r="I18" s="247" t="s">
        <v>52</v>
      </c>
      <c r="J18" s="236">
        <f>IF(I18="Y",G18,0)</f>
        <v>0</v>
      </c>
      <c r="K18" s="153"/>
      <c r="M18" s="250" t="s">
        <v>7</v>
      </c>
      <c r="N18" s="246"/>
      <c r="O18" s="261"/>
      <c r="P18" s="253">
        <v>1</v>
      </c>
      <c r="Q18" s="246"/>
      <c r="R18" s="114" t="s">
        <v>51</v>
      </c>
      <c r="S18" s="246"/>
      <c r="T18" s="111">
        <f t="shared" si="1"/>
        <v>1</v>
      </c>
      <c r="U18" s="246"/>
      <c r="V18" s="254" t="s">
        <v>52</v>
      </c>
      <c r="W18" s="255">
        <f t="shared" si="2"/>
        <v>0</v>
      </c>
      <c r="X18" s="193"/>
      <c r="Y18" s="193"/>
      <c r="Z18" s="193"/>
      <c r="AA18" s="258">
        <f>X12</f>
        <v>1</v>
      </c>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row>
    <row r="19" spans="1:53" s="205" customFormat="1" ht="15.6">
      <c r="B19" s="190"/>
      <c r="C19" s="736" t="s">
        <v>5</v>
      </c>
      <c r="D19" s="736"/>
      <c r="E19" s="268">
        <v>3</v>
      </c>
      <c r="F19" s="109"/>
      <c r="G19" s="107">
        <f>E19*$A$16</f>
        <v>6</v>
      </c>
      <c r="H19" s="109"/>
      <c r="I19" s="247" t="s">
        <v>51</v>
      </c>
      <c r="J19" s="236">
        <f>IF(I19="Y",G19,0)</f>
        <v>6</v>
      </c>
      <c r="K19" s="153"/>
      <c r="M19" s="250" t="s">
        <v>42</v>
      </c>
      <c r="N19" s="246"/>
      <c r="O19" s="261"/>
      <c r="P19" s="253">
        <v>1</v>
      </c>
      <c r="Q19" s="246"/>
      <c r="R19" s="114" t="s">
        <v>51</v>
      </c>
      <c r="S19" s="246"/>
      <c r="T19" s="111">
        <f t="shared" si="1"/>
        <v>1</v>
      </c>
      <c r="U19" s="246"/>
      <c r="V19" s="254" t="s">
        <v>52</v>
      </c>
      <c r="W19" s="255">
        <f t="shared" si="2"/>
        <v>0</v>
      </c>
      <c r="X19" s="193"/>
      <c r="Y19" s="193"/>
      <c r="Z19" s="193"/>
      <c r="AA19" s="258">
        <f>X13</f>
        <v>1</v>
      </c>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row>
    <row r="20" spans="1:53" s="205" customFormat="1" ht="15.6">
      <c r="A20" s="189"/>
      <c r="B20" s="190"/>
      <c r="C20" s="736" t="s">
        <v>96</v>
      </c>
      <c r="D20" s="736"/>
      <c r="E20" s="269">
        <v>4</v>
      </c>
      <c r="F20" s="189"/>
      <c r="G20" s="108">
        <f>E20*$A$16</f>
        <v>8</v>
      </c>
      <c r="H20" s="189"/>
      <c r="I20" s="254" t="s">
        <v>52</v>
      </c>
      <c r="J20" s="236">
        <f t="shared" ref="J20:J21" si="3">IF(I20="Y",G20,0)</f>
        <v>0</v>
      </c>
      <c r="K20" s="153"/>
      <c r="M20" s="250" t="s">
        <v>41</v>
      </c>
      <c r="N20" s="246"/>
      <c r="O20" s="261"/>
      <c r="P20" s="253">
        <v>1</v>
      </c>
      <c r="Q20" s="246"/>
      <c r="R20" s="114" t="s">
        <v>51</v>
      </c>
      <c r="S20" s="246"/>
      <c r="T20" s="111">
        <f t="shared" si="1"/>
        <v>1</v>
      </c>
      <c r="U20" s="246"/>
      <c r="V20" s="650" t="s">
        <v>52</v>
      </c>
      <c r="W20" s="255">
        <f t="shared" si="2"/>
        <v>0</v>
      </c>
      <c r="X20" s="193">
        <f>IF(OR(R20="N",W20&gt;0),1,0)</f>
        <v>0</v>
      </c>
      <c r="Y20" s="193"/>
      <c r="Z20" s="193"/>
      <c r="AA20" s="258">
        <f>X15</f>
        <v>1</v>
      </c>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row>
    <row r="21" spans="1:53" s="205" customFormat="1" ht="15.6">
      <c r="B21" s="190"/>
      <c r="C21" s="745" t="s">
        <v>73</v>
      </c>
      <c r="D21" s="745"/>
      <c r="E21" s="268">
        <v>6</v>
      </c>
      <c r="F21" s="109"/>
      <c r="G21" s="107">
        <f>E21*$A$16</f>
        <v>12</v>
      </c>
      <c r="H21" s="109"/>
      <c r="I21" s="254" t="s">
        <v>52</v>
      </c>
      <c r="J21" s="236">
        <f t="shared" si="3"/>
        <v>0</v>
      </c>
      <c r="K21" s="153"/>
      <c r="M21" s="250" t="s">
        <v>15</v>
      </c>
      <c r="N21" s="246"/>
      <c r="O21" s="261"/>
      <c r="P21" s="253">
        <v>1</v>
      </c>
      <c r="Q21" s="246"/>
      <c r="R21" s="114" t="s">
        <v>51</v>
      </c>
      <c r="S21" s="246"/>
      <c r="T21" s="111">
        <f t="shared" si="1"/>
        <v>1</v>
      </c>
      <c r="U21" s="246"/>
      <c r="V21" s="254" t="s">
        <v>52</v>
      </c>
      <c r="W21" s="255">
        <f t="shared" si="2"/>
        <v>0</v>
      </c>
      <c r="X21" s="193"/>
      <c r="Y21" s="193"/>
      <c r="Z21" s="193"/>
      <c r="AA21" s="258">
        <f>X17</f>
        <v>1</v>
      </c>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row>
    <row r="22" spans="1:53" s="205" customFormat="1" ht="15.6">
      <c r="B22" s="190"/>
      <c r="C22" s="732" t="s">
        <v>77</v>
      </c>
      <c r="D22" s="733"/>
      <c r="E22" s="189"/>
      <c r="F22" s="189"/>
      <c r="G22" s="270"/>
      <c r="H22" s="270"/>
      <c r="I22" s="271"/>
      <c r="J22" s="236"/>
      <c r="K22" s="153"/>
      <c r="M22" s="250" t="s">
        <v>10</v>
      </c>
      <c r="N22" s="246"/>
      <c r="O22" s="252" t="s">
        <v>21</v>
      </c>
      <c r="P22" s="253">
        <v>1</v>
      </c>
      <c r="Q22" s="246"/>
      <c r="R22" s="114" t="s">
        <v>51</v>
      </c>
      <c r="S22" s="246"/>
      <c r="T22" s="111">
        <f t="shared" si="1"/>
        <v>1</v>
      </c>
      <c r="U22" s="246"/>
      <c r="V22" s="650" t="s">
        <v>51</v>
      </c>
      <c r="W22" s="255">
        <f t="shared" si="2"/>
        <v>1</v>
      </c>
      <c r="X22" s="193">
        <f>IF(OR(R22="N",W22&gt;0),1,0)</f>
        <v>1</v>
      </c>
      <c r="Y22" s="193"/>
      <c r="Z22" s="193"/>
      <c r="AA22" s="258">
        <v>1</v>
      </c>
      <c r="AB22" s="190" t="s">
        <v>128</v>
      </c>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row>
    <row r="23" spans="1:53" s="205" customFormat="1" ht="15.6">
      <c r="B23" s="190"/>
      <c r="C23" s="732" t="s">
        <v>78</v>
      </c>
      <c r="D23" s="733"/>
      <c r="E23" s="190"/>
      <c r="F23" s="189"/>
      <c r="G23" s="270"/>
      <c r="H23" s="270"/>
      <c r="I23" s="271"/>
      <c r="J23" s="236"/>
      <c r="K23" s="153"/>
      <c r="M23" s="250" t="s">
        <v>8</v>
      </c>
      <c r="N23" s="246"/>
      <c r="O23" s="252" t="s">
        <v>21</v>
      </c>
      <c r="P23" s="253">
        <v>1</v>
      </c>
      <c r="Q23" s="246"/>
      <c r="R23" s="114" t="s">
        <v>51</v>
      </c>
      <c r="S23" s="246"/>
      <c r="T23" s="111">
        <f t="shared" si="1"/>
        <v>1</v>
      </c>
      <c r="U23" s="246"/>
      <c r="V23" s="650" t="s">
        <v>51</v>
      </c>
      <c r="W23" s="255">
        <f t="shared" si="2"/>
        <v>1</v>
      </c>
      <c r="X23" s="193">
        <f>IF(OR(R23="N",W23&gt;0),1,0)</f>
        <v>1</v>
      </c>
      <c r="Y23" s="193"/>
      <c r="Z23" s="193"/>
      <c r="AA23" s="258">
        <f>X22</f>
        <v>1</v>
      </c>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row>
    <row r="24" spans="1:53" s="205" customFormat="1" ht="16.2" thickBot="1">
      <c r="B24" s="190"/>
      <c r="C24" s="732" t="s">
        <v>97</v>
      </c>
      <c r="D24" s="733"/>
      <c r="E24" s="190"/>
      <c r="F24" s="189"/>
      <c r="G24" s="270"/>
      <c r="H24" s="270"/>
      <c r="I24" s="271"/>
      <c r="J24" s="236"/>
      <c r="K24" s="153"/>
      <c r="M24" s="250" t="s">
        <v>38</v>
      </c>
      <c r="N24" s="246"/>
      <c r="O24" s="261"/>
      <c r="P24" s="253">
        <v>1</v>
      </c>
      <c r="Q24" s="246"/>
      <c r="R24" s="114" t="s">
        <v>51</v>
      </c>
      <c r="S24" s="246"/>
      <c r="T24" s="111">
        <f t="shared" si="1"/>
        <v>1</v>
      </c>
      <c r="U24" s="246"/>
      <c r="V24" s="254" t="s">
        <v>52</v>
      </c>
      <c r="W24" s="255">
        <f t="shared" si="2"/>
        <v>0</v>
      </c>
      <c r="X24" s="193"/>
      <c r="Y24" s="193"/>
      <c r="Z24" s="193"/>
      <c r="AA24" s="272">
        <f>X23</f>
        <v>1</v>
      </c>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row>
    <row r="25" spans="1:53" s="205" customFormat="1" ht="16.2" thickBot="1">
      <c r="B25" s="190"/>
      <c r="C25" s="734" t="s">
        <v>79</v>
      </c>
      <c r="D25" s="735"/>
      <c r="E25" s="190"/>
      <c r="F25" s="189"/>
      <c r="G25" s="270"/>
      <c r="H25" s="270"/>
      <c r="I25" s="271"/>
      <c r="J25" s="236"/>
      <c r="K25" s="153"/>
      <c r="M25" s="250" t="s">
        <v>61</v>
      </c>
      <c r="N25" s="246"/>
      <c r="O25" s="261"/>
      <c r="P25" s="253">
        <v>0.5</v>
      </c>
      <c r="Q25" s="246"/>
      <c r="R25" s="114" t="s">
        <v>51</v>
      </c>
      <c r="S25" s="246"/>
      <c r="T25" s="111">
        <f t="shared" si="1"/>
        <v>0.5</v>
      </c>
      <c r="U25" s="246"/>
      <c r="V25" s="254" t="s">
        <v>52</v>
      </c>
      <c r="W25" s="255">
        <f t="shared" si="2"/>
        <v>0</v>
      </c>
      <c r="X25" s="193"/>
      <c r="Y25" s="193"/>
      <c r="Z25" s="193"/>
      <c r="AA25" s="273">
        <f>MIN(AA12:AA24)</f>
        <v>1</v>
      </c>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row>
    <row r="26" spans="1:53" s="205" customFormat="1" ht="15.6">
      <c r="B26" s="190"/>
      <c r="C26" s="190"/>
      <c r="D26" s="259" t="s">
        <v>58</v>
      </c>
      <c r="E26" s="190"/>
      <c r="F26" s="167"/>
      <c r="G26" s="128">
        <f>MAX(G17:G21)</f>
        <v>12</v>
      </c>
      <c r="H26" s="167"/>
      <c r="I26" s="129">
        <f>MAX(J17:J21)</f>
        <v>6</v>
      </c>
      <c r="J26" s="236"/>
      <c r="K26" s="153"/>
      <c r="M26" s="250" t="s">
        <v>11</v>
      </c>
      <c r="N26" s="246"/>
      <c r="O26" s="261"/>
      <c r="P26" s="253">
        <v>0.5</v>
      </c>
      <c r="Q26" s="246"/>
      <c r="R26" s="114" t="s">
        <v>51</v>
      </c>
      <c r="S26" s="246"/>
      <c r="T26" s="111">
        <f t="shared" si="1"/>
        <v>0.5</v>
      </c>
      <c r="U26" s="246"/>
      <c r="V26" s="254" t="s">
        <v>52</v>
      </c>
      <c r="W26" s="255">
        <f t="shared" si="2"/>
        <v>0</v>
      </c>
      <c r="X26" s="193"/>
      <c r="Y26" s="193"/>
      <c r="Z26" s="193"/>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row>
    <row r="27" spans="1:53" s="205" customFormat="1" ht="37.5" customHeight="1">
      <c r="A27" s="231">
        <v>2</v>
      </c>
      <c r="B27" s="232"/>
      <c r="C27" s="724" t="s">
        <v>98</v>
      </c>
      <c r="D27" s="724"/>
      <c r="E27" s="190"/>
      <c r="F27" s="264"/>
      <c r="G27" s="294" t="s">
        <v>2</v>
      </c>
      <c r="H27" s="264"/>
      <c r="I27" s="266"/>
      <c r="J27" s="236"/>
      <c r="K27" s="153"/>
      <c r="M27" s="250" t="s">
        <v>13</v>
      </c>
      <c r="N27" s="246"/>
      <c r="O27" s="261"/>
      <c r="P27" s="253">
        <v>0.5</v>
      </c>
      <c r="Q27" s="246"/>
      <c r="R27" s="114" t="s">
        <v>51</v>
      </c>
      <c r="S27" s="246"/>
      <c r="T27" s="111">
        <f t="shared" si="1"/>
        <v>0.5</v>
      </c>
      <c r="U27" s="246"/>
      <c r="V27" s="254" t="s">
        <v>52</v>
      </c>
      <c r="W27" s="255">
        <f t="shared" si="2"/>
        <v>0</v>
      </c>
      <c r="X27" s="193"/>
      <c r="Y27" s="193"/>
      <c r="Z27" s="193"/>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row>
    <row r="28" spans="1:53" s="205" customFormat="1" ht="15.6">
      <c r="A28" s="231"/>
      <c r="B28" s="232"/>
      <c r="C28" s="736" t="s">
        <v>0</v>
      </c>
      <c r="D28" s="736"/>
      <c r="E28" s="274">
        <v>2</v>
      </c>
      <c r="F28" s="246"/>
      <c r="G28" s="106">
        <f>E28*$A$27</f>
        <v>4</v>
      </c>
      <c r="H28" s="246"/>
      <c r="I28" s="247" t="s">
        <v>51</v>
      </c>
      <c r="J28" s="236">
        <f t="shared" ref="J28:J30" si="4">IF(I28="Y",G28,0)</f>
        <v>4</v>
      </c>
      <c r="K28" s="153">
        <f>IF(OR(J28,J29,J30&gt;0),1,0)</f>
        <v>1</v>
      </c>
      <c r="M28" s="250" t="s">
        <v>12</v>
      </c>
      <c r="N28" s="275"/>
      <c r="O28" s="261"/>
      <c r="P28" s="253">
        <v>0.5</v>
      </c>
      <c r="Q28" s="275"/>
      <c r="R28" s="114" t="s">
        <v>51</v>
      </c>
      <c r="S28" s="275"/>
      <c r="T28" s="111">
        <f>IF(R28="Y",P28*$L$10,"")</f>
        <v>0.5</v>
      </c>
      <c r="U28" s="275"/>
      <c r="V28" s="254" t="s">
        <v>52</v>
      </c>
      <c r="W28" s="255">
        <f>IF(V28="Y", T28, 0)</f>
        <v>0</v>
      </c>
      <c r="X28" s="193"/>
      <c r="Y28" s="193"/>
      <c r="Z28" s="193"/>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row>
    <row r="29" spans="1:53" s="205" customFormat="1" ht="18">
      <c r="B29" s="190"/>
      <c r="C29" s="736" t="s">
        <v>46</v>
      </c>
      <c r="D29" s="736"/>
      <c r="E29" s="274">
        <v>2</v>
      </c>
      <c r="F29" s="246"/>
      <c r="G29" s="106">
        <f>E29*$A$27</f>
        <v>4</v>
      </c>
      <c r="H29" s="246"/>
      <c r="I29" s="247" t="s">
        <v>52</v>
      </c>
      <c r="J29" s="236">
        <f t="shared" si="4"/>
        <v>0</v>
      </c>
      <c r="K29" s="153"/>
      <c r="M29" s="238" t="s">
        <v>25</v>
      </c>
      <c r="N29" s="270"/>
      <c r="O29" s="276"/>
      <c r="P29" s="270"/>
      <c r="Q29" s="270"/>
      <c r="R29" s="277"/>
      <c r="S29" s="270"/>
      <c r="T29" s="278"/>
      <c r="U29" s="270"/>
      <c r="V29" s="266"/>
      <c r="W29" s="279"/>
      <c r="X29" s="193"/>
      <c r="Y29" s="193"/>
      <c r="Z29" s="193"/>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row>
    <row r="30" spans="1:53" s="205" customFormat="1" ht="17.25" customHeight="1">
      <c r="B30" s="190"/>
      <c r="C30" s="726" t="s">
        <v>86</v>
      </c>
      <c r="D30" s="727"/>
      <c r="E30" s="280">
        <v>1</v>
      </c>
      <c r="F30" s="281"/>
      <c r="G30" s="681">
        <f>E30*$A$27</f>
        <v>2</v>
      </c>
      <c r="H30" s="282"/>
      <c r="I30" s="722" t="s">
        <v>52</v>
      </c>
      <c r="J30" s="236">
        <f t="shared" si="4"/>
        <v>0</v>
      </c>
      <c r="K30" s="153"/>
      <c r="M30" s="283" t="s">
        <v>28</v>
      </c>
      <c r="N30" s="251"/>
      <c r="O30" s="284"/>
      <c r="P30" s="253">
        <v>2</v>
      </c>
      <c r="Q30" s="251"/>
      <c r="R30" s="114" t="s">
        <v>51</v>
      </c>
      <c r="S30" s="251"/>
      <c r="T30" s="111">
        <f t="shared" ref="T30:T36" si="5">IF(R30="Y",P30*$L$10,"")</f>
        <v>2</v>
      </c>
      <c r="U30" s="251"/>
      <c r="V30" s="254" t="s">
        <v>52</v>
      </c>
      <c r="W30" s="255">
        <f t="shared" ref="W30:W36" si="6">IF(V30="Y", T30, 0)</f>
        <v>0</v>
      </c>
      <c r="X30" s="193"/>
      <c r="Y30" s="193"/>
      <c r="Z30" s="193"/>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row>
    <row r="31" spans="1:53" s="205" customFormat="1" ht="16.5" customHeight="1">
      <c r="B31" s="190"/>
      <c r="C31" s="728"/>
      <c r="D31" s="729"/>
      <c r="E31" s="189"/>
      <c r="F31" s="189"/>
      <c r="G31" s="682"/>
      <c r="H31" s="189"/>
      <c r="I31" s="723"/>
      <c r="J31" s="285"/>
      <c r="K31" s="153"/>
      <c r="M31" s="283" t="s">
        <v>20</v>
      </c>
      <c r="N31" s="246"/>
      <c r="O31" s="284"/>
      <c r="P31" s="253">
        <v>1</v>
      </c>
      <c r="Q31" s="246"/>
      <c r="R31" s="114" t="s">
        <v>51</v>
      </c>
      <c r="S31" s="246"/>
      <c r="T31" s="111">
        <f t="shared" si="5"/>
        <v>1</v>
      </c>
      <c r="U31" s="246"/>
      <c r="V31" s="254" t="s">
        <v>52</v>
      </c>
      <c r="W31" s="255">
        <f t="shared" si="6"/>
        <v>0</v>
      </c>
      <c r="X31" s="193"/>
      <c r="Y31" s="193"/>
      <c r="Z31" s="193"/>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row>
    <row r="32" spans="1:53" s="205" customFormat="1" ht="15.6">
      <c r="B32" s="190"/>
      <c r="C32" s="190"/>
      <c r="D32" s="131" t="s">
        <v>58</v>
      </c>
      <c r="E32" s="190">
        <f>SUM(E28:E30)</f>
        <v>5</v>
      </c>
      <c r="F32" s="286"/>
      <c r="G32" s="131">
        <f>SUM(G28:G30)</f>
        <v>10</v>
      </c>
      <c r="H32" s="286"/>
      <c r="I32" s="129">
        <f>SUM(J28:J30)</f>
        <v>4</v>
      </c>
      <c r="J32" s="236"/>
      <c r="K32" s="153"/>
      <c r="M32" s="283" t="s">
        <v>17</v>
      </c>
      <c r="N32" s="246"/>
      <c r="O32" s="284"/>
      <c r="P32" s="253">
        <v>1</v>
      </c>
      <c r="Q32" s="246"/>
      <c r="R32" s="114" t="s">
        <v>51</v>
      </c>
      <c r="S32" s="246"/>
      <c r="T32" s="111">
        <f t="shared" si="5"/>
        <v>1</v>
      </c>
      <c r="U32" s="246"/>
      <c r="V32" s="254" t="s">
        <v>52</v>
      </c>
      <c r="W32" s="255">
        <f t="shared" si="6"/>
        <v>0</v>
      </c>
      <c r="X32" s="193"/>
      <c r="Y32" s="193"/>
      <c r="Z32" s="193"/>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row>
    <row r="33" spans="1:53" s="205" customFormat="1" ht="54.75" customHeight="1">
      <c r="A33" s="231">
        <v>2</v>
      </c>
      <c r="B33" s="232"/>
      <c r="C33" s="724" t="s">
        <v>99</v>
      </c>
      <c r="D33" s="724"/>
      <c r="E33" s="190"/>
      <c r="F33" s="264"/>
      <c r="G33" s="265" t="s">
        <v>2</v>
      </c>
      <c r="H33" s="264"/>
      <c r="I33" s="266"/>
      <c r="J33" s="236"/>
      <c r="K33" s="153"/>
      <c r="M33" s="283" t="s">
        <v>19</v>
      </c>
      <c r="N33" s="246"/>
      <c r="O33" s="284"/>
      <c r="P33" s="253">
        <v>1</v>
      </c>
      <c r="Q33" s="246"/>
      <c r="R33" s="114" t="s">
        <v>51</v>
      </c>
      <c r="S33" s="246"/>
      <c r="T33" s="111">
        <f t="shared" si="5"/>
        <v>1</v>
      </c>
      <c r="U33" s="246"/>
      <c r="V33" s="254" t="s">
        <v>52</v>
      </c>
      <c r="W33" s="255">
        <f t="shared" si="6"/>
        <v>0</v>
      </c>
      <c r="X33" s="193"/>
      <c r="Y33" s="193"/>
      <c r="Z33" s="193"/>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row>
    <row r="34" spans="1:53" s="205" customFormat="1" ht="31.5" customHeight="1">
      <c r="B34" s="190"/>
      <c r="C34" s="705" t="s">
        <v>87</v>
      </c>
      <c r="D34" s="705"/>
      <c r="E34" s="268">
        <v>0</v>
      </c>
      <c r="F34" s="109"/>
      <c r="G34" s="107">
        <f>E34*$A$33</f>
        <v>0</v>
      </c>
      <c r="H34" s="109"/>
      <c r="I34" s="247" t="s">
        <v>51</v>
      </c>
      <c r="J34" s="236">
        <f t="shared" ref="J34:J36" si="7">IF(I34="Y",G34,0)</f>
        <v>0</v>
      </c>
      <c r="K34" s="153">
        <f>IF(I34="Y",1,0)</f>
        <v>1</v>
      </c>
      <c r="M34" s="283" t="s">
        <v>18</v>
      </c>
      <c r="N34" s="246"/>
      <c r="O34" s="284"/>
      <c r="P34" s="253">
        <v>1</v>
      </c>
      <c r="Q34" s="246"/>
      <c r="R34" s="114" t="s">
        <v>51</v>
      </c>
      <c r="S34" s="246"/>
      <c r="T34" s="111">
        <f t="shared" si="5"/>
        <v>1</v>
      </c>
      <c r="U34" s="246"/>
      <c r="V34" s="254" t="s">
        <v>52</v>
      </c>
      <c r="W34" s="255">
        <f t="shared" si="6"/>
        <v>0</v>
      </c>
      <c r="X34" s="193"/>
      <c r="Y34" s="193"/>
      <c r="Z34" s="193"/>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row>
    <row r="35" spans="1:53" s="205" customFormat="1" ht="31.5" customHeight="1">
      <c r="B35" s="190"/>
      <c r="C35" s="705" t="s">
        <v>44</v>
      </c>
      <c r="D35" s="705"/>
      <c r="E35" s="268">
        <v>2.5</v>
      </c>
      <c r="F35" s="109"/>
      <c r="G35" s="107">
        <f>E35*$A$33</f>
        <v>5</v>
      </c>
      <c r="H35" s="109"/>
      <c r="I35" s="247" t="s">
        <v>52</v>
      </c>
      <c r="J35" s="236">
        <f t="shared" si="7"/>
        <v>0</v>
      </c>
      <c r="K35" s="153">
        <f>IF(I35="Y",1,0)</f>
        <v>0</v>
      </c>
      <c r="M35" s="283" t="s">
        <v>26</v>
      </c>
      <c r="N35" s="246"/>
      <c r="O35" s="284"/>
      <c r="P35" s="253">
        <v>1</v>
      </c>
      <c r="Q35" s="246"/>
      <c r="R35" s="114" t="s">
        <v>51</v>
      </c>
      <c r="S35" s="246"/>
      <c r="T35" s="111">
        <f t="shared" si="5"/>
        <v>1</v>
      </c>
      <c r="U35" s="246"/>
      <c r="V35" s="254" t="s">
        <v>52</v>
      </c>
      <c r="W35" s="255">
        <f t="shared" si="6"/>
        <v>0</v>
      </c>
      <c r="X35" s="193"/>
      <c r="Y35" s="193"/>
      <c r="Z35" s="193"/>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row>
    <row r="36" spans="1:53" s="205" customFormat="1" ht="15.6">
      <c r="B36" s="190"/>
      <c r="C36" s="725" t="s">
        <v>88</v>
      </c>
      <c r="D36" s="725"/>
      <c r="E36" s="287">
        <v>2.5</v>
      </c>
      <c r="F36" s="109"/>
      <c r="G36" s="107">
        <f>E36*$A$33</f>
        <v>5</v>
      </c>
      <c r="H36" s="109"/>
      <c r="I36" s="247" t="s">
        <v>51</v>
      </c>
      <c r="J36" s="236">
        <f t="shared" si="7"/>
        <v>5</v>
      </c>
      <c r="K36" s="153">
        <f>IF(I36="Y",1,0)</f>
        <v>1</v>
      </c>
      <c r="M36" s="250" t="s">
        <v>16</v>
      </c>
      <c r="N36" s="246"/>
      <c r="O36" s="261"/>
      <c r="P36" s="253">
        <v>0.5</v>
      </c>
      <c r="Q36" s="246"/>
      <c r="R36" s="114" t="s">
        <v>51</v>
      </c>
      <c r="S36" s="246"/>
      <c r="T36" s="111">
        <f t="shared" si="5"/>
        <v>0.5</v>
      </c>
      <c r="U36" s="246"/>
      <c r="V36" s="421" t="s">
        <v>52</v>
      </c>
      <c r="W36" s="255">
        <f t="shared" si="6"/>
        <v>0</v>
      </c>
      <c r="X36" s="193"/>
      <c r="Y36" s="193"/>
      <c r="Z36" s="193"/>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row>
    <row r="37" spans="1:53" s="205" customFormat="1" ht="18">
      <c r="B37" s="190"/>
      <c r="C37" s="190"/>
      <c r="D37" s="131" t="s">
        <v>58</v>
      </c>
      <c r="E37" s="190">
        <f>SUM(E34:E36)</f>
        <v>5</v>
      </c>
      <c r="F37" s="286"/>
      <c r="G37" s="131">
        <f>SUM(G34:G36)</f>
        <v>10</v>
      </c>
      <c r="H37" s="286"/>
      <c r="I37" s="132">
        <f>SUM(J34:J36)</f>
        <v>5</v>
      </c>
      <c r="J37" s="285"/>
      <c r="K37" s="153"/>
      <c r="M37" s="288" t="s">
        <v>32</v>
      </c>
      <c r="N37" s="282"/>
      <c r="O37" s="282"/>
      <c r="P37" s="282"/>
      <c r="Q37" s="282"/>
      <c r="R37" s="289"/>
      <c r="S37" s="282"/>
      <c r="T37" s="290"/>
      <c r="U37" s="282"/>
      <c r="V37" s="271"/>
      <c r="W37" s="279"/>
      <c r="X37" s="193"/>
      <c r="Y37" s="193"/>
      <c r="Z37" s="193"/>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row>
    <row r="38" spans="1:53" s="205" customFormat="1" ht="15.6">
      <c r="B38" s="190"/>
      <c r="C38" s="190"/>
      <c r="D38" s="270"/>
      <c r="E38" s="190"/>
      <c r="F38" s="270"/>
      <c r="G38" s="270"/>
      <c r="H38" s="270"/>
      <c r="I38" s="266"/>
      <c r="J38" s="236"/>
      <c r="K38" s="153"/>
      <c r="M38" s="283" t="s">
        <v>30</v>
      </c>
      <c r="N38" s="246"/>
      <c r="O38" s="284"/>
      <c r="P38" s="253">
        <v>1</v>
      </c>
      <c r="Q38" s="246"/>
      <c r="R38" s="114" t="s">
        <v>51</v>
      </c>
      <c r="S38" s="246"/>
      <c r="T38" s="111">
        <f>IF(R38="Y",P38*$L$10,"")</f>
        <v>1</v>
      </c>
      <c r="U38" s="246"/>
      <c r="V38" s="650" t="s">
        <v>51</v>
      </c>
      <c r="W38" s="255">
        <f>IF(V38="Y", T38, 0)</f>
        <v>1</v>
      </c>
      <c r="X38" s="193"/>
      <c r="Y38" s="193"/>
      <c r="Z38" s="193"/>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row>
    <row r="39" spans="1:53" s="205" customFormat="1" ht="36">
      <c r="A39" s="231">
        <v>4</v>
      </c>
      <c r="B39" s="232"/>
      <c r="C39" s="291" t="s">
        <v>81</v>
      </c>
      <c r="D39" s="263"/>
      <c r="E39" s="190"/>
      <c r="F39" s="264"/>
      <c r="G39" s="265" t="s">
        <v>3</v>
      </c>
      <c r="H39" s="264"/>
      <c r="I39" s="266"/>
      <c r="J39" s="236"/>
      <c r="K39" s="153"/>
      <c r="M39" s="283" t="s">
        <v>31</v>
      </c>
      <c r="N39" s="275"/>
      <c r="O39" s="284"/>
      <c r="P39" s="253">
        <v>0.5</v>
      </c>
      <c r="Q39" s="275"/>
      <c r="R39" s="114" t="s">
        <v>51</v>
      </c>
      <c r="S39" s="275"/>
      <c r="T39" s="111">
        <f>IF(R39="Y",P39*$L$10,"")</f>
        <v>0.5</v>
      </c>
      <c r="U39" s="275"/>
      <c r="V39" s="650" t="s">
        <v>51</v>
      </c>
      <c r="W39" s="255">
        <f>IF(V39="Y", T39, 0)</f>
        <v>0.5</v>
      </c>
      <c r="X39" s="193"/>
      <c r="Y39" s="193"/>
      <c r="Z39" s="193"/>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row>
    <row r="40" spans="1:53" s="205" customFormat="1" ht="15.6">
      <c r="B40" s="190"/>
      <c r="C40" s="705" t="s">
        <v>36</v>
      </c>
      <c r="D40" s="705"/>
      <c r="E40" s="268">
        <v>0</v>
      </c>
      <c r="F40" s="109"/>
      <c r="G40" s="107">
        <f t="shared" ref="G40:G46" si="8">E40*$A$39</f>
        <v>0</v>
      </c>
      <c r="H40" s="109"/>
      <c r="I40" s="247" t="s">
        <v>52</v>
      </c>
      <c r="J40" s="236">
        <f t="shared" ref="J40:J46" si="9">IF(I40="Y",G40,0)</f>
        <v>0</v>
      </c>
      <c r="K40" s="153">
        <f>IF(I40="Y",1,0)</f>
        <v>0</v>
      </c>
      <c r="M40" s="292" t="s">
        <v>109</v>
      </c>
      <c r="N40" s="190"/>
      <c r="O40" s="190"/>
      <c r="P40" s="190"/>
      <c r="Q40" s="190"/>
      <c r="R40" s="192"/>
      <c r="S40" s="190"/>
      <c r="T40" s="190"/>
      <c r="U40" s="190"/>
      <c r="V40" s="192"/>
      <c r="W40" s="293"/>
      <c r="X40" s="193"/>
      <c r="Y40" s="193"/>
      <c r="Z40" s="193"/>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row>
    <row r="41" spans="1:53" s="205" customFormat="1" ht="31.5" customHeight="1">
      <c r="B41" s="190"/>
      <c r="C41" s="705" t="s">
        <v>48</v>
      </c>
      <c r="D41" s="705"/>
      <c r="E41" s="268">
        <v>1</v>
      </c>
      <c r="F41" s="109"/>
      <c r="G41" s="107">
        <f t="shared" si="8"/>
        <v>4</v>
      </c>
      <c r="H41" s="109"/>
      <c r="I41" s="247" t="s">
        <v>51</v>
      </c>
      <c r="J41" s="236">
        <f t="shared" si="9"/>
        <v>4</v>
      </c>
      <c r="K41" s="153">
        <f>IF(I41="Y",1,0)</f>
        <v>1</v>
      </c>
      <c r="M41" s="264"/>
      <c r="N41" s="294"/>
      <c r="O41" s="190"/>
      <c r="P41" s="294"/>
      <c r="Q41" s="294"/>
      <c r="R41" s="295" t="s">
        <v>60</v>
      </c>
      <c r="S41" s="294"/>
      <c r="T41" s="137">
        <f>SUM(T12:T39)</f>
        <v>30</v>
      </c>
      <c r="U41" s="294"/>
      <c r="V41" s="138">
        <f>SUM(W12:W39)</f>
        <v>11.5</v>
      </c>
      <c r="W41" s="296"/>
      <c r="X41" s="297"/>
      <c r="Y41" s="297"/>
      <c r="Z41" s="297"/>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row>
    <row r="42" spans="1:53" s="205" customFormat="1" ht="32.25" customHeight="1" thickBot="1">
      <c r="B42" s="190"/>
      <c r="C42" s="705" t="s">
        <v>47</v>
      </c>
      <c r="D42" s="705"/>
      <c r="E42" s="268">
        <v>2</v>
      </c>
      <c r="F42" s="109"/>
      <c r="G42" s="107">
        <f t="shared" si="8"/>
        <v>8</v>
      </c>
      <c r="H42" s="109"/>
      <c r="I42" s="247" t="s">
        <v>51</v>
      </c>
      <c r="J42" s="236">
        <f t="shared" si="9"/>
        <v>8</v>
      </c>
      <c r="K42" s="153">
        <f>IF(I42="Y",1,0)</f>
        <v>1</v>
      </c>
      <c r="M42" s="189"/>
      <c r="N42" s="190"/>
      <c r="O42" s="189"/>
      <c r="P42" s="189"/>
      <c r="Q42" s="190"/>
      <c r="R42" s="293"/>
      <c r="S42" s="190"/>
      <c r="T42" s="293"/>
      <c r="U42" s="190"/>
      <c r="V42" s="293"/>
      <c r="W42" s="293"/>
      <c r="X42" s="193"/>
      <c r="Y42" s="193"/>
      <c r="Z42" s="193"/>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row>
    <row r="43" spans="1:53" s="205" customFormat="1" ht="28.8">
      <c r="B43" s="190"/>
      <c r="C43" s="705" t="s">
        <v>95</v>
      </c>
      <c r="D43" s="705"/>
      <c r="E43" s="268"/>
      <c r="F43" s="109"/>
      <c r="G43" s="107"/>
      <c r="H43" s="109"/>
      <c r="I43" s="107"/>
      <c r="J43" s="236">
        <f t="shared" si="9"/>
        <v>0</v>
      </c>
      <c r="K43" s="153">
        <f>IF(I43="Y",1,0)</f>
        <v>0</v>
      </c>
      <c r="M43" s="730" t="s">
        <v>76</v>
      </c>
      <c r="N43" s="298"/>
      <c r="O43" s="655">
        <f>(I55+V41)/(G55+T41)</f>
        <v>0.60499999999999998</v>
      </c>
      <c r="P43" s="655"/>
      <c r="Q43" s="655"/>
      <c r="R43" s="655"/>
      <c r="S43" s="655"/>
      <c r="T43" s="655"/>
      <c r="U43" s="655"/>
      <c r="V43" s="656"/>
      <c r="W43" s="293"/>
      <c r="X43" s="193"/>
      <c r="Y43" s="193"/>
      <c r="Z43" s="193"/>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row>
    <row r="44" spans="1:53" s="205" customFormat="1" ht="16.5" customHeight="1" thickBot="1">
      <c r="B44" s="190"/>
      <c r="C44" s="705" t="s">
        <v>34</v>
      </c>
      <c r="D44" s="705"/>
      <c r="E44" s="268">
        <v>3</v>
      </c>
      <c r="F44" s="109"/>
      <c r="G44" s="107">
        <f t="shared" si="8"/>
        <v>12</v>
      </c>
      <c r="H44" s="109"/>
      <c r="I44" s="247" t="s">
        <v>52</v>
      </c>
      <c r="J44" s="236">
        <f t="shared" si="9"/>
        <v>0</v>
      </c>
      <c r="K44" s="153">
        <f t="shared" ref="K44:K46" si="10">IF(I44="Y",1,0)</f>
        <v>0</v>
      </c>
      <c r="M44" s="731"/>
      <c r="N44" s="299"/>
      <c r="O44" s="657"/>
      <c r="P44" s="657"/>
      <c r="Q44" s="657"/>
      <c r="R44" s="657"/>
      <c r="S44" s="657"/>
      <c r="T44" s="657"/>
      <c r="U44" s="657"/>
      <c r="V44" s="658"/>
      <c r="W44" s="300"/>
      <c r="X44" s="193"/>
      <c r="Y44" s="193"/>
      <c r="Z44" s="193"/>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row>
    <row r="45" spans="1:53" s="205" customFormat="1" ht="16.5" customHeight="1" thickBot="1">
      <c r="B45" s="190"/>
      <c r="C45" s="705" t="s">
        <v>33</v>
      </c>
      <c r="D45" s="705"/>
      <c r="E45" s="268">
        <v>4</v>
      </c>
      <c r="F45" s="109"/>
      <c r="G45" s="107">
        <f t="shared" si="8"/>
        <v>16</v>
      </c>
      <c r="H45" s="109"/>
      <c r="I45" s="247" t="s">
        <v>51</v>
      </c>
      <c r="J45" s="236">
        <f t="shared" si="9"/>
        <v>16</v>
      </c>
      <c r="K45" s="153">
        <f t="shared" si="10"/>
        <v>1</v>
      </c>
      <c r="M45" s="189"/>
      <c r="N45" s="190"/>
      <c r="O45" s="189"/>
      <c r="P45" s="189"/>
      <c r="Q45" s="190"/>
      <c r="R45" s="293"/>
      <c r="S45" s="190"/>
      <c r="T45" s="293"/>
      <c r="U45" s="190"/>
      <c r="V45" s="293"/>
      <c r="W45" s="300"/>
      <c r="X45" s="193"/>
      <c r="Y45" s="193"/>
      <c r="Z45" s="193"/>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row>
    <row r="46" spans="1:53" s="205" customFormat="1" ht="21" customHeight="1" thickBot="1">
      <c r="B46" s="190"/>
      <c r="C46" s="705" t="s">
        <v>45</v>
      </c>
      <c r="D46" s="705"/>
      <c r="E46" s="268">
        <v>5</v>
      </c>
      <c r="F46" s="109"/>
      <c r="G46" s="107">
        <f t="shared" si="8"/>
        <v>20</v>
      </c>
      <c r="H46" s="109"/>
      <c r="I46" s="247" t="s">
        <v>52</v>
      </c>
      <c r="J46" s="236">
        <f t="shared" si="9"/>
        <v>0</v>
      </c>
      <c r="K46" s="153">
        <f t="shared" si="10"/>
        <v>0</v>
      </c>
      <c r="M46" s="301" t="s">
        <v>65</v>
      </c>
      <c r="N46" s="302"/>
      <c r="O46" s="659" t="s">
        <v>63</v>
      </c>
      <c r="P46" s="660"/>
      <c r="Q46" s="660"/>
      <c r="R46" s="660"/>
      <c r="S46" s="660"/>
      <c r="T46" s="660"/>
      <c r="U46" s="660"/>
      <c r="V46" s="661"/>
      <c r="W46" s="293"/>
      <c r="X46" s="193"/>
      <c r="Y46" s="193"/>
      <c r="Z46" s="193"/>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row>
    <row r="47" spans="1:53" s="205" customFormat="1" ht="20.100000000000001" customHeight="1">
      <c r="B47" s="190"/>
      <c r="C47" s="190"/>
      <c r="D47" s="303" t="s">
        <v>58</v>
      </c>
      <c r="E47" s="190"/>
      <c r="F47" s="286"/>
      <c r="G47" s="131">
        <f>MAX(G40:G46)</f>
        <v>20</v>
      </c>
      <c r="H47" s="286"/>
      <c r="I47" s="134">
        <f>MAX(J40:J46)</f>
        <v>16</v>
      </c>
      <c r="J47" s="285"/>
      <c r="K47" s="153"/>
      <c r="M47" s="716" t="s">
        <v>64</v>
      </c>
      <c r="N47" s="304"/>
      <c r="O47" s="674">
        <f>IF(AA25=0,0,VLOOKUP(O43,Lookups!A2:C10,IF(O46="Industrial",2,3),TRUE))</f>
        <v>2</v>
      </c>
      <c r="P47" s="674"/>
      <c r="Q47" s="674"/>
      <c r="R47" s="674"/>
      <c r="S47" s="674"/>
      <c r="T47" s="674"/>
      <c r="U47" s="674"/>
      <c r="V47" s="675"/>
      <c r="W47" s="293"/>
      <c r="X47" s="193"/>
      <c r="Y47" s="193"/>
      <c r="Z47" s="193"/>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row>
    <row r="48" spans="1:53" s="205" customFormat="1" ht="20.100000000000001" customHeight="1" thickBot="1">
      <c r="B48" s="190"/>
      <c r="C48" s="190"/>
      <c r="D48" s="276"/>
      <c r="E48" s="190"/>
      <c r="F48" s="286"/>
      <c r="G48" s="286"/>
      <c r="H48" s="286"/>
      <c r="I48" s="305"/>
      <c r="J48" s="285"/>
      <c r="K48" s="153"/>
      <c r="M48" s="717"/>
      <c r="N48" s="306"/>
      <c r="O48" s="676"/>
      <c r="P48" s="676"/>
      <c r="Q48" s="676"/>
      <c r="R48" s="676"/>
      <c r="S48" s="676"/>
      <c r="T48" s="676"/>
      <c r="U48" s="676"/>
      <c r="V48" s="677"/>
      <c r="W48" s="293"/>
      <c r="X48" s="193"/>
      <c r="Y48" s="193"/>
      <c r="Z48" s="193"/>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row>
    <row r="49" spans="1:54" s="205" customFormat="1" ht="54">
      <c r="A49" s="231">
        <v>2</v>
      </c>
      <c r="B49" s="232"/>
      <c r="C49" s="291" t="s">
        <v>82</v>
      </c>
      <c r="D49" s="263"/>
      <c r="E49" s="190"/>
      <c r="F49" s="264"/>
      <c r="G49" s="265" t="s">
        <v>3</v>
      </c>
      <c r="H49" s="264"/>
      <c r="I49" s="266"/>
      <c r="J49" s="236"/>
      <c r="K49" s="153"/>
      <c r="L49" s="190"/>
      <c r="M49" s="307"/>
      <c r="N49" s="190"/>
      <c r="O49" s="718" t="str">
        <f>IF(AA25=0,AG15,"")</f>
        <v/>
      </c>
      <c r="P49" s="718"/>
      <c r="Q49" s="718"/>
      <c r="R49" s="718"/>
      <c r="S49" s="718"/>
      <c r="T49" s="718"/>
      <c r="U49" s="718"/>
      <c r="V49" s="718"/>
      <c r="W49" s="192"/>
      <c r="X49" s="193"/>
      <c r="Y49" s="193"/>
      <c r="Z49" s="193"/>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row>
    <row r="50" spans="1:54" s="205" customFormat="1" ht="15.6">
      <c r="B50" s="190"/>
      <c r="C50" s="719" t="s">
        <v>35</v>
      </c>
      <c r="D50" s="720"/>
      <c r="E50" s="236">
        <v>0</v>
      </c>
      <c r="F50" s="308"/>
      <c r="G50" s="110">
        <f>E50*$A$49</f>
        <v>0</v>
      </c>
      <c r="H50" s="110"/>
      <c r="I50" s="247" t="s">
        <v>52</v>
      </c>
      <c r="J50" s="236">
        <f t="shared" ref="J50:J52" si="11">IF(I50="Y",G50,0)</f>
        <v>0</v>
      </c>
      <c r="K50" s="153">
        <f>IF(I50="Y",1,0)</f>
        <v>0</v>
      </c>
      <c r="L50" s="190"/>
      <c r="M50" s="190"/>
      <c r="N50" s="190"/>
      <c r="O50" s="190"/>
      <c r="P50" s="190"/>
      <c r="Q50" s="190"/>
      <c r="R50" s="192"/>
      <c r="S50" s="190"/>
      <c r="T50" s="192"/>
      <c r="U50" s="190"/>
      <c r="V50" s="192"/>
      <c r="W50" s="192"/>
      <c r="X50" s="193"/>
      <c r="Y50" s="193"/>
      <c r="Z50" s="193"/>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row>
    <row r="51" spans="1:54" s="205" customFormat="1" ht="15.6">
      <c r="B51" s="190"/>
      <c r="C51" s="719" t="s">
        <v>27</v>
      </c>
      <c r="D51" s="720"/>
      <c r="E51" s="236">
        <v>5</v>
      </c>
      <c r="F51" s="308"/>
      <c r="G51" s="110">
        <v>6</v>
      </c>
      <c r="H51" s="110"/>
      <c r="I51" s="247" t="s">
        <v>51</v>
      </c>
      <c r="J51" s="236">
        <f t="shared" si="11"/>
        <v>6</v>
      </c>
      <c r="K51" s="153">
        <f t="shared" ref="K51:K52" si="12">IF(I51="Y",1,0)</f>
        <v>1</v>
      </c>
      <c r="L51" s="190"/>
      <c r="M51" s="190"/>
      <c r="N51" s="190"/>
      <c r="O51" s="190"/>
      <c r="P51" s="190"/>
      <c r="Q51" s="190"/>
      <c r="R51" s="192"/>
      <c r="S51" s="190"/>
      <c r="T51" s="192"/>
      <c r="U51" s="190"/>
      <c r="V51" s="192"/>
      <c r="W51" s="192"/>
      <c r="X51" s="193"/>
      <c r="Y51" s="193"/>
      <c r="Z51" s="193"/>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row>
    <row r="52" spans="1:54" s="205" customFormat="1" ht="31.5" customHeight="1">
      <c r="B52" s="190"/>
      <c r="C52" s="710" t="s">
        <v>100</v>
      </c>
      <c r="D52" s="711"/>
      <c r="E52" s="236"/>
      <c r="F52" s="308"/>
      <c r="G52" s="110">
        <v>10</v>
      </c>
      <c r="H52" s="110"/>
      <c r="I52" s="247" t="s">
        <v>51</v>
      </c>
      <c r="J52" s="236">
        <f t="shared" si="11"/>
        <v>10</v>
      </c>
      <c r="K52" s="153">
        <f t="shared" si="12"/>
        <v>1</v>
      </c>
      <c r="L52" s="190"/>
      <c r="M52" s="190"/>
      <c r="N52" s="190"/>
      <c r="O52" s="190"/>
      <c r="P52" s="190"/>
      <c r="Q52" s="190"/>
      <c r="R52" s="192"/>
      <c r="S52" s="190"/>
      <c r="T52" s="192"/>
      <c r="U52" s="190"/>
      <c r="V52" s="192"/>
      <c r="W52" s="192"/>
      <c r="X52" s="193"/>
      <c r="Y52" s="193"/>
      <c r="Z52" s="193"/>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row>
    <row r="53" spans="1:54" s="205" customFormat="1" ht="15.6">
      <c r="B53" s="190"/>
      <c r="C53" s="190"/>
      <c r="D53" s="131" t="s">
        <v>58</v>
      </c>
      <c r="E53" s="190"/>
      <c r="F53" s="286"/>
      <c r="G53" s="131">
        <f>MAX(G50:G52)</f>
        <v>10</v>
      </c>
      <c r="H53" s="286"/>
      <c r="I53" s="132">
        <f>MAX(J50:J52)</f>
        <v>10</v>
      </c>
      <c r="J53" s="236"/>
      <c r="K53" s="153"/>
      <c r="L53" s="190"/>
      <c r="M53" s="190"/>
      <c r="N53" s="190"/>
      <c r="O53" s="190"/>
      <c r="P53" s="190"/>
      <c r="Q53" s="190"/>
      <c r="R53" s="192"/>
      <c r="S53" s="190"/>
      <c r="T53" s="192"/>
      <c r="U53" s="190"/>
      <c r="V53" s="192"/>
      <c r="W53" s="192"/>
      <c r="X53" s="193"/>
      <c r="Y53" s="193"/>
      <c r="Z53" s="193"/>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row>
    <row r="54" spans="1:54" s="205" customFormat="1" ht="15" customHeight="1">
      <c r="B54" s="190"/>
      <c r="C54" s="190"/>
      <c r="D54" s="131"/>
      <c r="E54" s="190"/>
      <c r="F54" s="270"/>
      <c r="G54" s="270"/>
      <c r="H54" s="270"/>
      <c r="I54" s="270"/>
      <c r="J54" s="236"/>
      <c r="K54" s="153"/>
      <c r="L54" s="190"/>
      <c r="M54" s="190"/>
      <c r="N54" s="190"/>
      <c r="O54" s="190"/>
      <c r="P54" s="190"/>
      <c r="Q54" s="190"/>
      <c r="R54" s="192"/>
      <c r="S54" s="190"/>
      <c r="T54" s="192"/>
      <c r="U54" s="190"/>
      <c r="V54" s="192"/>
      <c r="W54" s="192"/>
      <c r="X54" s="193"/>
      <c r="Y54" s="193"/>
      <c r="Z54" s="193"/>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row>
    <row r="55" spans="1:54" ht="15.6">
      <c r="C55" s="309"/>
      <c r="D55" s="310" t="s">
        <v>59</v>
      </c>
      <c r="E55" s="311"/>
      <c r="F55" s="312"/>
      <c r="G55" s="135">
        <f>G14+G26+G32+G37+G47+G53</f>
        <v>70</v>
      </c>
      <c r="H55" s="312"/>
      <c r="I55" s="135">
        <f>I14+I26+I32+I37+I47+I53</f>
        <v>49</v>
      </c>
      <c r="J55" s="313"/>
      <c r="K55" s="314"/>
      <c r="L55" s="227"/>
      <c r="M55" s="227"/>
      <c r="N55" s="227"/>
      <c r="O55" s="227"/>
      <c r="P55" s="227"/>
      <c r="Q55" s="227"/>
      <c r="R55" s="227"/>
      <c r="S55" s="227"/>
      <c r="T55" s="227"/>
      <c r="U55" s="227"/>
      <c r="V55" s="227"/>
      <c r="W55" s="315"/>
      <c r="X55" s="316"/>
      <c r="Y55" s="316"/>
      <c r="Z55" s="316"/>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row>
    <row r="56" spans="1:54" ht="15.6">
      <c r="C56" s="309"/>
      <c r="D56" s="310"/>
      <c r="E56" s="311"/>
      <c r="F56" s="312"/>
      <c r="G56" s="135"/>
      <c r="H56" s="312"/>
      <c r="I56" s="135"/>
      <c r="J56" s="313"/>
      <c r="K56" s="314"/>
      <c r="L56" s="227"/>
      <c r="M56" s="227"/>
      <c r="N56" s="227"/>
      <c r="O56" s="227"/>
      <c r="P56" s="227"/>
      <c r="Q56" s="227"/>
      <c r="R56" s="227"/>
      <c r="S56" s="227"/>
      <c r="T56" s="227"/>
      <c r="U56" s="227"/>
      <c r="V56" s="227"/>
      <c r="W56" s="315"/>
      <c r="X56" s="316"/>
      <c r="Y56" s="316"/>
      <c r="Z56" s="316"/>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row>
    <row r="57" spans="1:54">
      <c r="C57" s="317"/>
      <c r="D57" s="317"/>
      <c r="E57" s="317"/>
      <c r="F57" s="317"/>
      <c r="G57" s="317"/>
      <c r="H57" s="317"/>
      <c r="I57" s="317"/>
      <c r="J57" s="227"/>
      <c r="K57" s="318"/>
      <c r="L57" s="227"/>
      <c r="M57" s="227"/>
      <c r="N57" s="227"/>
      <c r="O57" s="227"/>
      <c r="P57" s="227"/>
      <c r="Q57" s="227"/>
      <c r="R57" s="315"/>
      <c r="S57" s="227"/>
      <c r="T57" s="315"/>
      <c r="U57" s="227"/>
      <c r="V57" s="315"/>
      <c r="W57" s="315"/>
      <c r="X57" s="316"/>
      <c r="Y57" s="316"/>
      <c r="Z57" s="316"/>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row>
    <row r="58" spans="1:54" ht="18">
      <c r="C58" s="291" t="s">
        <v>108</v>
      </c>
      <c r="D58" s="227"/>
      <c r="E58" s="227"/>
      <c r="F58" s="227"/>
      <c r="G58" s="227"/>
      <c r="H58" s="227"/>
      <c r="I58" s="227"/>
      <c r="J58" s="227"/>
      <c r="K58" s="318"/>
      <c r="L58" s="227"/>
      <c r="M58" s="227"/>
      <c r="N58" s="227"/>
      <c r="O58" s="227"/>
      <c r="P58" s="227"/>
      <c r="Q58" s="227"/>
      <c r="R58" s="315"/>
      <c r="S58" s="227"/>
      <c r="T58" s="315"/>
      <c r="U58" s="227"/>
      <c r="V58" s="315"/>
      <c r="W58" s="315"/>
      <c r="X58" s="316"/>
      <c r="Y58" s="316"/>
      <c r="Z58" s="316"/>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row>
    <row r="59" spans="1:54" ht="37.5" customHeight="1">
      <c r="C59" s="705" t="s">
        <v>107</v>
      </c>
      <c r="D59" s="705"/>
      <c r="E59" s="268">
        <v>0</v>
      </c>
      <c r="F59" s="319"/>
      <c r="G59" s="168"/>
      <c r="H59" s="167"/>
      <c r="I59" s="227"/>
      <c r="J59" s="227"/>
      <c r="K59" s="318"/>
      <c r="L59" s="227"/>
      <c r="M59" s="227"/>
      <c r="N59" s="227"/>
      <c r="O59" s="227"/>
      <c r="P59" s="227"/>
      <c r="Q59" s="227"/>
      <c r="R59" s="315"/>
      <c r="S59" s="227"/>
      <c r="T59" s="315"/>
      <c r="U59" s="227"/>
      <c r="V59" s="315"/>
      <c r="W59" s="315"/>
      <c r="X59" s="316"/>
      <c r="Y59" s="316"/>
      <c r="Z59" s="316"/>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row>
    <row r="60" spans="1:54" ht="15.6">
      <c r="C60" s="320" t="s">
        <v>122</v>
      </c>
      <c r="D60" s="321"/>
      <c r="E60" s="268"/>
      <c r="F60" s="167"/>
      <c r="G60" s="168"/>
      <c r="H60" s="167"/>
      <c r="I60" s="227"/>
      <c r="J60" s="227"/>
      <c r="K60" s="318"/>
      <c r="L60" s="227"/>
      <c r="M60" s="227"/>
      <c r="N60" s="227"/>
      <c r="O60" s="227"/>
      <c r="P60" s="227"/>
      <c r="Q60" s="227"/>
      <c r="R60" s="315"/>
      <c r="S60" s="227"/>
      <c r="T60" s="315"/>
      <c r="U60" s="227"/>
      <c r="V60" s="315"/>
      <c r="W60" s="315"/>
      <c r="X60" s="316"/>
      <c r="Y60" s="316"/>
      <c r="Z60" s="316"/>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row>
    <row r="61" spans="1:54" ht="15.6">
      <c r="C61" s="714"/>
      <c r="D61" s="721"/>
      <c r="E61" s="268"/>
      <c r="F61" s="167"/>
      <c r="G61" s="168"/>
      <c r="H61" s="167"/>
      <c r="I61" s="227"/>
      <c r="J61" s="227"/>
      <c r="K61" s="318"/>
      <c r="L61" s="227"/>
      <c r="M61" s="227"/>
      <c r="N61" s="227"/>
      <c r="O61" s="227"/>
      <c r="P61" s="227"/>
      <c r="Q61" s="227"/>
      <c r="R61" s="315"/>
      <c r="S61" s="227"/>
      <c r="T61" s="315"/>
      <c r="U61" s="227"/>
      <c r="V61" s="315"/>
      <c r="W61" s="315"/>
      <c r="X61" s="316"/>
      <c r="Y61" s="316"/>
      <c r="Z61" s="316"/>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row>
    <row r="62" spans="1:54" ht="15.6">
      <c r="C62" s="714"/>
      <c r="D62" s="715"/>
      <c r="E62" s="227"/>
      <c r="F62" s="227"/>
      <c r="G62" s="322"/>
      <c r="H62" s="227"/>
      <c r="I62" s="227"/>
      <c r="J62" s="227"/>
      <c r="K62" s="318"/>
      <c r="L62" s="227"/>
      <c r="M62" s="227"/>
      <c r="N62" s="227"/>
      <c r="O62" s="227"/>
      <c r="P62" s="227"/>
      <c r="Q62" s="227"/>
      <c r="R62" s="315"/>
      <c r="S62" s="227"/>
      <c r="T62" s="315"/>
      <c r="U62" s="227"/>
      <c r="V62" s="315"/>
      <c r="W62" s="315"/>
      <c r="X62" s="316"/>
      <c r="Y62" s="316"/>
      <c r="Z62" s="316"/>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7"/>
      <c r="AZ62" s="227"/>
      <c r="BA62" s="227"/>
      <c r="BB62" s="227"/>
    </row>
    <row r="63" spans="1:54" ht="15.6">
      <c r="C63" s="705" t="s">
        <v>112</v>
      </c>
      <c r="D63" s="705"/>
      <c r="E63" s="227"/>
      <c r="F63" s="227"/>
      <c r="G63" s="322"/>
      <c r="H63" s="227"/>
      <c r="I63" s="227"/>
      <c r="J63" s="227"/>
      <c r="K63" s="318"/>
      <c r="L63" s="227"/>
      <c r="M63" s="227"/>
      <c r="N63" s="227"/>
      <c r="O63" s="227"/>
      <c r="P63" s="227"/>
      <c r="Q63" s="227"/>
      <c r="R63" s="315"/>
      <c r="S63" s="227"/>
      <c r="T63" s="315"/>
      <c r="U63" s="227"/>
      <c r="V63" s="315"/>
      <c r="W63" s="315"/>
      <c r="X63" s="316"/>
      <c r="Y63" s="316"/>
      <c r="Z63" s="316"/>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row>
    <row r="64" spans="1:54" ht="15.6">
      <c r="C64" s="705" t="s">
        <v>113</v>
      </c>
      <c r="D64" s="705"/>
      <c r="E64" s="268">
        <v>0</v>
      </c>
      <c r="F64" s="319"/>
      <c r="G64" s="168"/>
      <c r="H64" s="166"/>
      <c r="I64" s="247" t="s">
        <v>51</v>
      </c>
      <c r="J64" s="227"/>
      <c r="K64" s="318"/>
      <c r="L64" s="227"/>
      <c r="M64" s="227"/>
      <c r="N64" s="227"/>
      <c r="O64" s="227"/>
      <c r="P64" s="227"/>
      <c r="Q64" s="227"/>
      <c r="R64" s="315"/>
      <c r="S64" s="227"/>
      <c r="T64" s="315"/>
      <c r="U64" s="227"/>
      <c r="V64" s="315"/>
      <c r="W64" s="315"/>
      <c r="X64" s="316"/>
      <c r="Y64" s="316"/>
      <c r="Z64" s="316"/>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row>
    <row r="65" spans="3:54" ht="36" customHeight="1">
      <c r="C65" s="705" t="s">
        <v>120</v>
      </c>
      <c r="D65" s="705"/>
      <c r="E65" s="268"/>
      <c r="F65" s="319"/>
      <c r="G65" s="168"/>
      <c r="H65" s="166"/>
      <c r="I65" s="247" t="s">
        <v>52</v>
      </c>
      <c r="J65" s="227"/>
      <c r="K65" s="318"/>
      <c r="L65" s="227"/>
      <c r="M65" s="227"/>
      <c r="N65" s="227"/>
      <c r="O65" s="227"/>
      <c r="P65" s="227"/>
      <c r="Q65" s="227"/>
      <c r="R65" s="315"/>
      <c r="S65" s="227"/>
      <c r="T65" s="315"/>
      <c r="U65" s="227"/>
      <c r="V65" s="315"/>
      <c r="W65" s="315"/>
      <c r="X65" s="316"/>
      <c r="Y65" s="316"/>
      <c r="Z65" s="316"/>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row>
    <row r="66" spans="3:54" ht="15.6">
      <c r="C66" s="710" t="s">
        <v>114</v>
      </c>
      <c r="D66" s="711"/>
      <c r="E66" s="268"/>
      <c r="F66" s="319"/>
      <c r="G66" s="168"/>
      <c r="H66" s="166"/>
      <c r="I66" s="247" t="s">
        <v>51</v>
      </c>
      <c r="J66" s="227"/>
      <c r="K66" s="318"/>
      <c r="L66" s="227"/>
      <c r="M66" s="227"/>
      <c r="N66" s="227"/>
      <c r="O66" s="227"/>
      <c r="P66" s="227"/>
      <c r="Q66" s="227"/>
      <c r="R66" s="315"/>
      <c r="S66" s="227"/>
      <c r="T66" s="315"/>
      <c r="U66" s="227"/>
      <c r="V66" s="315"/>
      <c r="W66" s="315"/>
      <c r="X66" s="316"/>
      <c r="Y66" s="316"/>
      <c r="Z66" s="316"/>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row>
    <row r="67" spans="3:54" ht="15.6">
      <c r="C67" s="712" t="s">
        <v>115</v>
      </c>
      <c r="D67" s="713"/>
      <c r="E67" s="268"/>
      <c r="F67" s="319"/>
      <c r="G67" s="168"/>
      <c r="H67" s="166"/>
      <c r="I67" s="247" t="s">
        <v>52</v>
      </c>
      <c r="J67" s="227"/>
      <c r="K67" s="318"/>
      <c r="L67" s="227"/>
      <c r="M67" s="227"/>
      <c r="N67" s="227"/>
      <c r="O67" s="227"/>
      <c r="P67" s="227"/>
      <c r="Q67" s="227"/>
      <c r="R67" s="315"/>
      <c r="S67" s="227"/>
      <c r="T67" s="315"/>
      <c r="U67" s="227"/>
      <c r="V67" s="315"/>
      <c r="W67" s="315"/>
      <c r="X67" s="316"/>
      <c r="Y67" s="316"/>
      <c r="Z67" s="316"/>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row>
    <row r="68" spans="3:54" ht="15.6">
      <c r="C68" s="705" t="s">
        <v>103</v>
      </c>
      <c r="D68" s="705"/>
      <c r="E68" s="268"/>
      <c r="F68" s="319"/>
      <c r="G68" s="706">
        <v>60</v>
      </c>
      <c r="H68" s="707"/>
      <c r="I68" s="708"/>
      <c r="J68" s="227"/>
      <c r="K68" s="318"/>
      <c r="L68" s="227"/>
      <c r="M68" s="227"/>
      <c r="N68" s="227"/>
      <c r="O68" s="227"/>
      <c r="P68" s="227"/>
      <c r="Q68" s="227"/>
      <c r="R68" s="315"/>
      <c r="S68" s="227"/>
      <c r="T68" s="315"/>
      <c r="U68" s="227"/>
      <c r="V68" s="315"/>
      <c r="W68" s="315"/>
      <c r="X68" s="316"/>
      <c r="Y68" s="316"/>
      <c r="Z68" s="316"/>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c r="BA68" s="227"/>
      <c r="BB68" s="227"/>
    </row>
    <row r="69" spans="3:54" ht="31.5" customHeight="1">
      <c r="C69" s="710" t="s">
        <v>111</v>
      </c>
      <c r="D69" s="711"/>
      <c r="E69" s="268"/>
      <c r="F69" s="319"/>
      <c r="G69" s="168"/>
      <c r="H69" s="167"/>
      <c r="I69" s="167"/>
      <c r="J69" s="227"/>
      <c r="K69" s="318"/>
      <c r="L69" s="227"/>
      <c r="M69" s="227"/>
      <c r="N69" s="227"/>
      <c r="O69" s="227"/>
      <c r="P69" s="227"/>
      <c r="Q69" s="227"/>
      <c r="R69" s="315"/>
      <c r="S69" s="227"/>
      <c r="T69" s="315"/>
      <c r="U69" s="227"/>
      <c r="V69" s="315"/>
      <c r="W69" s="315"/>
      <c r="X69" s="316"/>
      <c r="Y69" s="316"/>
      <c r="Z69" s="316"/>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row>
    <row r="70" spans="3:54" ht="15.6">
      <c r="C70" s="712" t="s">
        <v>116</v>
      </c>
      <c r="D70" s="713"/>
      <c r="E70" s="268"/>
      <c r="F70" s="319"/>
      <c r="G70" s="706" t="s">
        <v>123</v>
      </c>
      <c r="H70" s="707"/>
      <c r="I70" s="708"/>
      <c r="J70" s="227"/>
      <c r="K70" s="318"/>
      <c r="L70" s="227"/>
      <c r="M70" s="227"/>
      <c r="N70" s="227"/>
      <c r="O70" s="227"/>
      <c r="P70" s="227"/>
      <c r="Q70" s="227"/>
      <c r="R70" s="315"/>
      <c r="S70" s="227"/>
      <c r="T70" s="315"/>
      <c r="U70" s="227"/>
      <c r="V70" s="315"/>
      <c r="W70" s="315"/>
      <c r="X70" s="316"/>
      <c r="Y70" s="316"/>
      <c r="Z70" s="316"/>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27"/>
      <c r="BA70" s="227"/>
      <c r="BB70" s="227"/>
    </row>
    <row r="71" spans="3:54" ht="15.6">
      <c r="C71" s="705" t="s">
        <v>117</v>
      </c>
      <c r="D71" s="705"/>
      <c r="E71" s="268"/>
      <c r="F71" s="319"/>
      <c r="G71" s="706" t="s">
        <v>123</v>
      </c>
      <c r="H71" s="707"/>
      <c r="I71" s="708"/>
      <c r="J71" s="227"/>
      <c r="K71" s="318"/>
      <c r="L71" s="227"/>
      <c r="M71" s="227"/>
      <c r="N71" s="227"/>
      <c r="O71" s="227"/>
      <c r="P71" s="227"/>
      <c r="Q71" s="227"/>
      <c r="R71" s="315"/>
      <c r="S71" s="227"/>
      <c r="T71" s="315"/>
      <c r="U71" s="227"/>
      <c r="V71" s="315"/>
      <c r="W71" s="315"/>
      <c r="X71" s="316"/>
      <c r="Y71" s="316"/>
      <c r="Z71" s="316"/>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c r="AZ71" s="227"/>
      <c r="BA71" s="227"/>
      <c r="BB71" s="227"/>
    </row>
    <row r="72" spans="3:54" ht="15.6">
      <c r="C72" s="705" t="s">
        <v>118</v>
      </c>
      <c r="D72" s="705"/>
      <c r="E72" s="268"/>
      <c r="F72" s="319"/>
      <c r="G72" s="706" t="s">
        <v>123</v>
      </c>
      <c r="H72" s="707"/>
      <c r="I72" s="708"/>
      <c r="J72" s="227"/>
      <c r="K72" s="318"/>
      <c r="L72" s="227"/>
      <c r="M72" s="227"/>
      <c r="N72" s="227"/>
      <c r="O72" s="227"/>
      <c r="P72" s="227"/>
      <c r="Q72" s="227"/>
      <c r="R72" s="315"/>
      <c r="S72" s="227"/>
      <c r="T72" s="315"/>
      <c r="U72" s="227"/>
      <c r="V72" s="315"/>
      <c r="W72" s="315"/>
      <c r="X72" s="316"/>
      <c r="Y72" s="316"/>
      <c r="Z72" s="316"/>
      <c r="AA72" s="227"/>
      <c r="AB72" s="227"/>
      <c r="AC72" s="227"/>
      <c r="AD72" s="227"/>
      <c r="AE72" s="227"/>
      <c r="AF72" s="227"/>
      <c r="AG72" s="227"/>
      <c r="AH72" s="227"/>
      <c r="AI72" s="227"/>
      <c r="AJ72" s="227"/>
      <c r="AK72" s="227"/>
      <c r="AL72" s="227"/>
      <c r="AM72" s="227"/>
      <c r="AN72" s="227"/>
      <c r="AO72" s="227"/>
      <c r="AP72" s="227"/>
      <c r="AQ72" s="227"/>
      <c r="AR72" s="227"/>
      <c r="AS72" s="227"/>
      <c r="AT72" s="227"/>
      <c r="AU72" s="227"/>
      <c r="AV72" s="227"/>
      <c r="AW72" s="227"/>
      <c r="AX72" s="227"/>
      <c r="AY72" s="227"/>
      <c r="AZ72" s="227"/>
      <c r="BA72" s="227"/>
      <c r="BB72" s="227"/>
    </row>
    <row r="73" spans="3:54" ht="15.6">
      <c r="C73" s="705" t="s">
        <v>119</v>
      </c>
      <c r="D73" s="705"/>
      <c r="E73" s="268"/>
      <c r="F73" s="319"/>
      <c r="G73" s="706" t="s">
        <v>123</v>
      </c>
      <c r="H73" s="707"/>
      <c r="I73" s="708"/>
      <c r="J73" s="227"/>
      <c r="K73" s="318"/>
      <c r="L73" s="227"/>
      <c r="M73" s="227"/>
      <c r="N73" s="227"/>
      <c r="O73" s="227"/>
      <c r="P73" s="227"/>
      <c r="Q73" s="227"/>
      <c r="R73" s="315"/>
      <c r="S73" s="227"/>
      <c r="T73" s="315"/>
      <c r="U73" s="227"/>
      <c r="V73" s="315"/>
      <c r="W73" s="315"/>
      <c r="X73" s="316"/>
      <c r="Y73" s="316"/>
      <c r="Z73" s="316"/>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row>
    <row r="74" spans="3:54" ht="15.6">
      <c r="C74" s="709" t="s">
        <v>110</v>
      </c>
      <c r="D74" s="709"/>
      <c r="E74" s="268"/>
      <c r="F74" s="319"/>
      <c r="G74" s="706" t="s">
        <v>123</v>
      </c>
      <c r="H74" s="707"/>
      <c r="I74" s="708"/>
      <c r="J74" s="227"/>
      <c r="K74" s="318"/>
      <c r="L74" s="227"/>
      <c r="M74" s="227"/>
      <c r="N74" s="227"/>
      <c r="O74" s="227"/>
      <c r="P74" s="227"/>
      <c r="Q74" s="227"/>
      <c r="R74" s="315"/>
      <c r="S74" s="227"/>
      <c r="T74" s="315"/>
      <c r="U74" s="227"/>
      <c r="V74" s="315"/>
      <c r="W74" s="315"/>
      <c r="X74" s="316"/>
      <c r="Y74" s="316"/>
      <c r="Z74" s="316"/>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row>
    <row r="75" spans="3:54">
      <c r="C75" s="227"/>
      <c r="D75" s="227"/>
      <c r="E75" s="227"/>
      <c r="F75" s="227"/>
      <c r="G75" s="227"/>
      <c r="H75" s="227"/>
      <c r="I75" s="227"/>
      <c r="J75" s="227"/>
      <c r="K75" s="323"/>
      <c r="L75" s="324"/>
      <c r="M75" s="227"/>
      <c r="N75" s="227"/>
      <c r="O75" s="227"/>
      <c r="P75" s="227"/>
      <c r="Q75" s="227"/>
      <c r="R75" s="315"/>
      <c r="S75" s="227"/>
      <c r="T75" s="315"/>
      <c r="U75" s="227"/>
      <c r="V75" s="315"/>
      <c r="W75" s="315"/>
      <c r="X75" s="316"/>
      <c r="Y75" s="316"/>
      <c r="Z75" s="316"/>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7"/>
      <c r="AY75" s="227"/>
      <c r="AZ75" s="227"/>
      <c r="BA75" s="227"/>
      <c r="BB75" s="227"/>
    </row>
    <row r="76" spans="3:54">
      <c r="C76" s="227"/>
      <c r="D76" s="227"/>
      <c r="E76" s="227"/>
      <c r="F76" s="227"/>
      <c r="G76" s="227"/>
      <c r="H76" s="227"/>
      <c r="I76" s="227"/>
      <c r="J76" s="227"/>
      <c r="K76" s="323"/>
      <c r="L76" s="324"/>
      <c r="M76" s="227"/>
      <c r="N76" s="227"/>
      <c r="O76" s="227"/>
      <c r="P76" s="227"/>
      <c r="Q76" s="227"/>
      <c r="R76" s="315"/>
      <c r="S76" s="227"/>
      <c r="T76" s="315"/>
      <c r="U76" s="227"/>
      <c r="V76" s="315"/>
      <c r="W76" s="315"/>
      <c r="X76" s="316"/>
      <c r="Y76" s="316"/>
      <c r="Z76" s="316"/>
      <c r="AA76" s="227"/>
      <c r="AB76" s="227"/>
      <c r="AC76" s="227"/>
      <c r="AD76" s="227"/>
      <c r="AE76" s="227"/>
      <c r="AF76" s="227"/>
      <c r="AG76" s="227"/>
      <c r="AH76" s="227"/>
      <c r="AI76" s="227"/>
      <c r="AJ76" s="227"/>
      <c r="AK76" s="227"/>
      <c r="AL76" s="227"/>
      <c r="AM76" s="227"/>
      <c r="AN76" s="227"/>
      <c r="AO76" s="227"/>
      <c r="AP76" s="227"/>
      <c r="AQ76" s="227"/>
      <c r="AR76" s="227"/>
      <c r="AS76" s="227"/>
      <c r="AT76" s="227"/>
      <c r="AU76" s="227"/>
      <c r="AV76" s="227"/>
      <c r="AW76" s="227"/>
      <c r="AX76" s="227"/>
      <c r="AY76" s="227"/>
      <c r="AZ76" s="227"/>
      <c r="BA76" s="227"/>
      <c r="BB76" s="227"/>
    </row>
    <row r="77" spans="3:54">
      <c r="C77" s="227"/>
      <c r="D77" s="227"/>
      <c r="E77" s="227"/>
      <c r="F77" s="227"/>
      <c r="G77" s="227"/>
      <c r="H77" s="227"/>
      <c r="I77" s="227"/>
      <c r="J77" s="227"/>
      <c r="K77" s="323"/>
      <c r="L77" s="324"/>
      <c r="M77" s="227"/>
      <c r="N77" s="227"/>
      <c r="O77" s="227"/>
      <c r="P77" s="227"/>
      <c r="Q77" s="227"/>
      <c r="R77" s="315"/>
      <c r="S77" s="227"/>
      <c r="T77" s="315"/>
      <c r="U77" s="227"/>
      <c r="V77" s="315"/>
      <c r="W77" s="315"/>
      <c r="X77" s="316"/>
      <c r="Y77" s="316"/>
      <c r="Z77" s="316"/>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row>
    <row r="78" spans="3:54">
      <c r="C78" s="227"/>
      <c r="D78" s="227"/>
      <c r="E78" s="227"/>
      <c r="F78" s="227"/>
      <c r="G78" s="227"/>
      <c r="H78" s="227"/>
      <c r="I78" s="227"/>
      <c r="J78" s="227"/>
      <c r="K78" s="323"/>
      <c r="L78" s="324"/>
      <c r="M78" s="227"/>
      <c r="N78" s="227"/>
      <c r="O78" s="227"/>
      <c r="P78" s="227"/>
      <c r="Q78" s="227"/>
      <c r="R78" s="315"/>
      <c r="S78" s="227"/>
      <c r="T78" s="315"/>
      <c r="U78" s="227"/>
      <c r="V78" s="315"/>
      <c r="W78" s="315"/>
      <c r="X78" s="316"/>
      <c r="Y78" s="316"/>
      <c r="Z78" s="316"/>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7"/>
      <c r="BA78" s="227"/>
      <c r="BB78" s="227"/>
    </row>
    <row r="79" spans="3:54">
      <c r="C79" s="227"/>
      <c r="D79" s="227"/>
      <c r="E79" s="227"/>
      <c r="F79" s="227"/>
      <c r="G79" s="227"/>
      <c r="H79" s="227"/>
      <c r="I79" s="227"/>
      <c r="J79" s="227"/>
      <c r="K79" s="323"/>
      <c r="L79" s="324"/>
      <c r="M79" s="227"/>
      <c r="N79" s="227"/>
      <c r="O79" s="227"/>
      <c r="P79" s="227"/>
      <c r="Q79" s="227"/>
      <c r="R79" s="315"/>
      <c r="S79" s="227"/>
      <c r="T79" s="315"/>
      <c r="U79" s="227"/>
      <c r="V79" s="315"/>
      <c r="W79" s="315"/>
      <c r="X79" s="316"/>
      <c r="Y79" s="316"/>
      <c r="Z79" s="316"/>
      <c r="AA79" s="227"/>
      <c r="AB79" s="227"/>
      <c r="AC79" s="227"/>
      <c r="AD79" s="227"/>
      <c r="AE79" s="227"/>
      <c r="AF79" s="227"/>
      <c r="AG79" s="227"/>
      <c r="AH79" s="227"/>
      <c r="AI79" s="227"/>
      <c r="AJ79" s="227"/>
      <c r="AK79" s="227"/>
      <c r="AL79" s="227"/>
      <c r="AM79" s="227"/>
      <c r="AN79" s="227"/>
      <c r="AO79" s="227"/>
      <c r="AP79" s="227"/>
      <c r="AQ79" s="227"/>
      <c r="AR79" s="227"/>
      <c r="AS79" s="227"/>
      <c r="AT79" s="227"/>
      <c r="AU79" s="227"/>
      <c r="AV79" s="227"/>
      <c r="AW79" s="227"/>
      <c r="AX79" s="227"/>
      <c r="AY79" s="227"/>
      <c r="AZ79" s="227"/>
      <c r="BA79" s="227"/>
      <c r="BB79" s="227"/>
    </row>
    <row r="80" spans="3:54">
      <c r="C80" s="227"/>
      <c r="D80" s="227"/>
      <c r="E80" s="227"/>
      <c r="F80" s="227"/>
      <c r="G80" s="227"/>
      <c r="H80" s="227"/>
      <c r="I80" s="227"/>
      <c r="J80" s="227"/>
      <c r="K80" s="323"/>
      <c r="L80" s="324"/>
      <c r="M80" s="227"/>
      <c r="N80" s="227"/>
      <c r="O80" s="227"/>
      <c r="P80" s="227"/>
      <c r="Q80" s="227"/>
      <c r="R80" s="315"/>
      <c r="S80" s="227"/>
      <c r="T80" s="315"/>
      <c r="U80" s="227"/>
      <c r="V80" s="315"/>
      <c r="W80" s="315"/>
      <c r="X80" s="316"/>
      <c r="Y80" s="316"/>
      <c r="Z80" s="316"/>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AZ80" s="227"/>
      <c r="BA80" s="227"/>
      <c r="BB80" s="227"/>
    </row>
    <row r="81" spans="3:54" s="189" customFormat="1">
      <c r="C81" s="227"/>
      <c r="D81" s="227"/>
      <c r="E81" s="325"/>
      <c r="F81" s="325"/>
      <c r="G81" s="325"/>
      <c r="H81" s="325"/>
      <c r="I81" s="325"/>
      <c r="J81" s="325"/>
      <c r="K81" s="323"/>
      <c r="L81" s="324"/>
      <c r="M81" s="227"/>
      <c r="N81" s="227"/>
      <c r="O81" s="227"/>
      <c r="P81" s="227"/>
      <c r="Q81" s="227"/>
      <c r="R81" s="315"/>
      <c r="S81" s="227"/>
      <c r="T81" s="315"/>
      <c r="U81" s="227"/>
      <c r="V81" s="315"/>
      <c r="W81" s="315"/>
      <c r="X81" s="316"/>
      <c r="Y81" s="316"/>
      <c r="Z81" s="316"/>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7"/>
      <c r="BB81" s="227"/>
    </row>
    <row r="82" spans="3:54" s="189" customFormat="1">
      <c r="C82" s="227"/>
      <c r="D82" s="227"/>
      <c r="E82" s="325"/>
      <c r="F82" s="325"/>
      <c r="G82" s="325"/>
      <c r="H82" s="325"/>
      <c r="I82" s="325"/>
      <c r="J82" s="325"/>
      <c r="K82" s="323"/>
      <c r="L82" s="324"/>
      <c r="M82" s="227"/>
      <c r="N82" s="227"/>
      <c r="O82" s="227"/>
      <c r="P82" s="227"/>
      <c r="Q82" s="227"/>
      <c r="R82" s="315"/>
      <c r="S82" s="227"/>
      <c r="T82" s="315"/>
      <c r="U82" s="227"/>
      <c r="V82" s="315"/>
      <c r="W82" s="315"/>
      <c r="X82" s="316"/>
      <c r="Y82" s="316"/>
      <c r="Z82" s="316"/>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s="227"/>
      <c r="AZ82" s="227"/>
      <c r="BA82" s="227"/>
      <c r="BB82" s="227"/>
    </row>
    <row r="83" spans="3:54" s="189" customFormat="1">
      <c r="C83" s="227"/>
      <c r="D83" s="227"/>
      <c r="E83" s="325"/>
      <c r="F83" s="325"/>
      <c r="G83" s="325"/>
      <c r="H83" s="325"/>
      <c r="I83" s="325"/>
      <c r="J83" s="325"/>
      <c r="K83" s="323"/>
      <c r="L83" s="324"/>
      <c r="M83" s="227"/>
      <c r="N83" s="227"/>
      <c r="O83" s="227"/>
      <c r="P83" s="227"/>
      <c r="Q83" s="227"/>
      <c r="R83" s="315"/>
      <c r="S83" s="227"/>
      <c r="T83" s="315"/>
      <c r="U83" s="227"/>
      <c r="V83" s="315"/>
      <c r="W83" s="315"/>
      <c r="X83" s="316"/>
      <c r="Y83" s="316"/>
      <c r="Z83" s="316"/>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7"/>
    </row>
    <row r="84" spans="3:54" s="189" customFormat="1">
      <c r="C84" s="227"/>
      <c r="D84" s="227"/>
      <c r="E84" s="325"/>
      <c r="F84" s="325"/>
      <c r="G84" s="325"/>
      <c r="H84" s="325"/>
      <c r="I84" s="325"/>
      <c r="J84" s="325"/>
      <c r="K84" s="323"/>
      <c r="L84" s="324"/>
      <c r="M84" s="227"/>
      <c r="N84" s="227"/>
      <c r="O84" s="227"/>
      <c r="P84" s="227"/>
      <c r="Q84" s="227"/>
      <c r="R84" s="315"/>
      <c r="S84" s="227"/>
      <c r="T84" s="315"/>
      <c r="U84" s="227"/>
      <c r="V84" s="315"/>
      <c r="W84" s="315"/>
      <c r="X84" s="316"/>
      <c r="Y84" s="316"/>
      <c r="Z84" s="316"/>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row>
    <row r="85" spans="3:54" s="189" customFormat="1">
      <c r="C85" s="227"/>
      <c r="D85" s="227"/>
      <c r="E85" s="325"/>
      <c r="F85" s="325"/>
      <c r="G85" s="325"/>
      <c r="H85" s="325"/>
      <c r="I85" s="325"/>
      <c r="J85" s="325"/>
      <c r="K85" s="323"/>
      <c r="L85" s="324"/>
      <c r="M85" s="227"/>
      <c r="N85" s="227"/>
      <c r="O85" s="227"/>
      <c r="P85" s="227"/>
      <c r="Q85" s="227"/>
      <c r="R85" s="315"/>
      <c r="S85" s="227"/>
      <c r="T85" s="315"/>
      <c r="U85" s="227"/>
      <c r="V85" s="315"/>
      <c r="W85" s="315"/>
      <c r="X85" s="316"/>
      <c r="Y85" s="316"/>
      <c r="Z85" s="316"/>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27"/>
      <c r="BB85" s="227"/>
    </row>
    <row r="86" spans="3:54" s="189" customFormat="1">
      <c r="C86" s="227"/>
      <c r="D86" s="227"/>
      <c r="E86" s="325"/>
      <c r="F86" s="325"/>
      <c r="G86" s="325"/>
      <c r="H86" s="325"/>
      <c r="I86" s="325"/>
      <c r="J86" s="325"/>
      <c r="K86" s="323"/>
      <c r="L86" s="324"/>
      <c r="M86" s="227"/>
      <c r="N86" s="227"/>
      <c r="O86" s="227"/>
      <c r="P86" s="227"/>
      <c r="Q86" s="227"/>
      <c r="R86" s="315"/>
      <c r="S86" s="227"/>
      <c r="T86" s="315"/>
      <c r="U86" s="227"/>
      <c r="V86" s="315"/>
      <c r="W86" s="315"/>
      <c r="X86" s="316"/>
      <c r="Y86" s="316"/>
      <c r="Z86" s="316"/>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row>
    <row r="87" spans="3:54" s="189" customFormat="1">
      <c r="C87" s="227"/>
      <c r="D87" s="227"/>
      <c r="E87" s="325"/>
      <c r="F87" s="325"/>
      <c r="G87" s="325"/>
      <c r="H87" s="325"/>
      <c r="I87" s="325"/>
      <c r="J87" s="325"/>
      <c r="K87" s="323"/>
      <c r="L87" s="324"/>
      <c r="M87" s="227"/>
      <c r="N87" s="227"/>
      <c r="O87" s="227"/>
      <c r="P87" s="227"/>
      <c r="Q87" s="227"/>
      <c r="R87" s="315"/>
      <c r="S87" s="227"/>
      <c r="T87" s="315"/>
      <c r="U87" s="227"/>
      <c r="V87" s="315"/>
      <c r="W87" s="315"/>
      <c r="X87" s="316"/>
      <c r="Y87" s="316"/>
      <c r="Z87" s="316"/>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c r="AZ87" s="227"/>
      <c r="BA87" s="227"/>
      <c r="BB87" s="227"/>
    </row>
    <row r="88" spans="3:54" s="189" customFormat="1">
      <c r="C88" s="227"/>
      <c r="D88" s="227"/>
      <c r="E88" s="325"/>
      <c r="F88" s="325"/>
      <c r="G88" s="325"/>
      <c r="H88" s="325"/>
      <c r="I88" s="325"/>
      <c r="J88" s="325"/>
      <c r="K88" s="323"/>
      <c r="L88" s="324"/>
      <c r="M88" s="227"/>
      <c r="N88" s="227"/>
      <c r="O88" s="227"/>
      <c r="P88" s="227"/>
      <c r="Q88" s="227"/>
      <c r="R88" s="315"/>
      <c r="S88" s="227"/>
      <c r="T88" s="315"/>
      <c r="U88" s="227"/>
      <c r="V88" s="315"/>
      <c r="W88" s="315"/>
      <c r="X88" s="316"/>
      <c r="Y88" s="316"/>
      <c r="Z88" s="316"/>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7"/>
      <c r="AX88" s="227"/>
      <c r="AY88" s="227"/>
      <c r="AZ88" s="227"/>
      <c r="BA88" s="227"/>
      <c r="BB88" s="227"/>
    </row>
    <row r="89" spans="3:54" s="189" customFormat="1">
      <c r="C89" s="227"/>
      <c r="D89" s="227"/>
      <c r="E89" s="325"/>
      <c r="F89" s="325"/>
      <c r="G89" s="325"/>
      <c r="H89" s="325"/>
      <c r="I89" s="325"/>
      <c r="J89" s="325"/>
      <c r="K89" s="323"/>
      <c r="L89" s="324"/>
      <c r="M89" s="227"/>
      <c r="N89" s="227"/>
      <c r="O89" s="227"/>
      <c r="P89" s="227"/>
      <c r="Q89" s="227"/>
      <c r="R89" s="315"/>
      <c r="S89" s="227"/>
      <c r="T89" s="315"/>
      <c r="U89" s="227"/>
      <c r="V89" s="315"/>
      <c r="W89" s="315"/>
      <c r="X89" s="316"/>
      <c r="Y89" s="316"/>
      <c r="Z89" s="316"/>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row>
    <row r="90" spans="3:54" s="189" customFormat="1">
      <c r="C90" s="227"/>
      <c r="D90" s="227"/>
      <c r="E90" s="325"/>
      <c r="F90" s="325"/>
      <c r="G90" s="325"/>
      <c r="H90" s="325"/>
      <c r="I90" s="325"/>
      <c r="J90" s="325"/>
      <c r="K90" s="323"/>
      <c r="L90" s="324"/>
      <c r="M90" s="227"/>
      <c r="N90" s="227"/>
      <c r="O90" s="227"/>
      <c r="P90" s="227"/>
      <c r="Q90" s="227"/>
      <c r="R90" s="315"/>
      <c r="S90" s="227"/>
      <c r="T90" s="315"/>
      <c r="U90" s="227"/>
      <c r="V90" s="315"/>
      <c r="W90" s="315"/>
      <c r="X90" s="316"/>
      <c r="Y90" s="316"/>
      <c r="Z90" s="316"/>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c r="AX90" s="227"/>
      <c r="AY90" s="227"/>
      <c r="AZ90" s="227"/>
      <c r="BA90" s="227"/>
      <c r="BB90" s="227"/>
    </row>
    <row r="91" spans="3:54" s="189" customFormat="1">
      <c r="C91" s="227"/>
      <c r="D91" s="227"/>
      <c r="E91" s="325"/>
      <c r="F91" s="325"/>
      <c r="G91" s="325"/>
      <c r="H91" s="325"/>
      <c r="I91" s="325"/>
      <c r="J91" s="325"/>
      <c r="K91" s="323"/>
      <c r="L91" s="324"/>
      <c r="M91" s="227"/>
      <c r="N91" s="227"/>
      <c r="O91" s="227"/>
      <c r="P91" s="227"/>
      <c r="Q91" s="227"/>
      <c r="R91" s="315"/>
      <c r="S91" s="227"/>
      <c r="T91" s="315"/>
      <c r="U91" s="227"/>
      <c r="V91" s="315"/>
      <c r="W91" s="315"/>
      <c r="X91" s="316"/>
      <c r="Y91" s="316"/>
      <c r="Z91" s="316"/>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c r="AX91" s="227"/>
      <c r="AY91" s="227"/>
      <c r="AZ91" s="227"/>
      <c r="BA91" s="227"/>
      <c r="BB91" s="227"/>
    </row>
    <row r="92" spans="3:54" s="189" customFormat="1">
      <c r="C92" s="227"/>
      <c r="D92" s="227"/>
      <c r="E92" s="325"/>
      <c r="F92" s="325"/>
      <c r="G92" s="325"/>
      <c r="H92" s="325"/>
      <c r="I92" s="325"/>
      <c r="J92" s="325"/>
      <c r="K92" s="323"/>
      <c r="L92" s="324"/>
      <c r="M92" s="227"/>
      <c r="N92" s="227"/>
      <c r="O92" s="227"/>
      <c r="P92" s="227"/>
      <c r="Q92" s="227"/>
      <c r="R92" s="315"/>
      <c r="S92" s="227"/>
      <c r="T92" s="315"/>
      <c r="U92" s="227"/>
      <c r="V92" s="315"/>
      <c r="W92" s="315"/>
      <c r="X92" s="316"/>
      <c r="Y92" s="316"/>
      <c r="Z92" s="316"/>
      <c r="AA92" s="227"/>
      <c r="AB92" s="227"/>
      <c r="AC92" s="227"/>
      <c r="AD92" s="227"/>
      <c r="AE92" s="227"/>
      <c r="AF92" s="227"/>
      <c r="AG92" s="227"/>
      <c r="AH92" s="227"/>
      <c r="AI92" s="227"/>
      <c r="AJ92" s="227"/>
      <c r="AK92" s="227"/>
      <c r="AL92" s="227"/>
      <c r="AM92" s="227"/>
      <c r="AN92" s="227"/>
      <c r="AO92" s="227"/>
      <c r="AP92" s="227"/>
      <c r="AQ92" s="227"/>
      <c r="AR92" s="227"/>
      <c r="AS92" s="227"/>
      <c r="AT92" s="227"/>
      <c r="AU92" s="227"/>
      <c r="AV92" s="227"/>
      <c r="AW92" s="227"/>
      <c r="AX92" s="227"/>
      <c r="AY92" s="227"/>
      <c r="AZ92" s="227"/>
      <c r="BA92" s="227"/>
      <c r="BB92" s="227"/>
    </row>
    <row r="93" spans="3:54" s="189" customFormat="1">
      <c r="C93" s="227"/>
      <c r="D93" s="227"/>
      <c r="E93" s="325"/>
      <c r="F93" s="325"/>
      <c r="G93" s="325"/>
      <c r="H93" s="325"/>
      <c r="I93" s="325"/>
      <c r="J93" s="325"/>
      <c r="K93" s="323"/>
      <c r="L93" s="324"/>
      <c r="M93" s="227"/>
      <c r="N93" s="227"/>
      <c r="O93" s="227"/>
      <c r="P93" s="227"/>
      <c r="Q93" s="227"/>
      <c r="R93" s="315"/>
      <c r="S93" s="227"/>
      <c r="T93" s="315"/>
      <c r="U93" s="227"/>
      <c r="V93" s="315"/>
      <c r="W93" s="315"/>
      <c r="X93" s="316"/>
      <c r="Y93" s="316"/>
      <c r="Z93" s="316"/>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c r="AX93" s="227"/>
      <c r="AY93" s="227"/>
      <c r="AZ93" s="227"/>
      <c r="BA93" s="227"/>
      <c r="BB93" s="227"/>
    </row>
    <row r="94" spans="3:54" s="189" customFormat="1">
      <c r="C94" s="227"/>
      <c r="D94" s="227"/>
      <c r="E94" s="325"/>
      <c r="F94" s="325"/>
      <c r="G94" s="325"/>
      <c r="H94" s="325"/>
      <c r="I94" s="325"/>
      <c r="J94" s="325"/>
      <c r="K94" s="323"/>
      <c r="L94" s="324"/>
      <c r="M94" s="227"/>
      <c r="N94" s="227"/>
      <c r="O94" s="227"/>
      <c r="P94" s="227"/>
      <c r="Q94" s="227"/>
      <c r="R94" s="315"/>
      <c r="S94" s="227"/>
      <c r="T94" s="315"/>
      <c r="U94" s="227"/>
      <c r="V94" s="315"/>
      <c r="W94" s="315"/>
      <c r="X94" s="316"/>
      <c r="Y94" s="316"/>
      <c r="Z94" s="316"/>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c r="AX94" s="227"/>
      <c r="AY94" s="227"/>
      <c r="AZ94" s="227"/>
      <c r="BA94" s="227"/>
      <c r="BB94" s="227"/>
    </row>
    <row r="95" spans="3:54" s="189" customFormat="1">
      <c r="C95" s="227"/>
      <c r="D95" s="227"/>
      <c r="E95" s="325"/>
      <c r="F95" s="325"/>
      <c r="G95" s="325"/>
      <c r="H95" s="325"/>
      <c r="I95" s="325"/>
      <c r="J95" s="325"/>
      <c r="K95" s="323"/>
      <c r="L95" s="324"/>
      <c r="M95" s="227"/>
      <c r="N95" s="227"/>
      <c r="O95" s="227"/>
      <c r="P95" s="227"/>
      <c r="Q95" s="227"/>
      <c r="R95" s="315"/>
      <c r="S95" s="227"/>
      <c r="T95" s="315"/>
      <c r="U95" s="227"/>
      <c r="V95" s="315"/>
      <c r="W95" s="315"/>
      <c r="X95" s="316"/>
      <c r="Y95" s="316"/>
      <c r="Z95" s="316"/>
      <c r="AA95" s="227"/>
      <c r="AB95" s="227"/>
      <c r="AC95" s="227"/>
      <c r="AD95" s="227"/>
      <c r="AE95" s="227"/>
      <c r="AF95" s="227"/>
      <c r="AG95" s="227"/>
      <c r="AH95" s="227"/>
      <c r="AI95" s="227"/>
      <c r="AJ95" s="227"/>
      <c r="AK95" s="227"/>
      <c r="AL95" s="227"/>
      <c r="AM95" s="227"/>
      <c r="AN95" s="227"/>
      <c r="AO95" s="227"/>
      <c r="AP95" s="227"/>
      <c r="AQ95" s="227"/>
      <c r="AR95" s="227"/>
      <c r="AS95" s="227"/>
      <c r="AT95" s="227"/>
      <c r="AU95" s="227"/>
      <c r="AV95" s="227"/>
      <c r="AW95" s="227"/>
      <c r="AX95" s="227"/>
      <c r="AY95" s="227"/>
      <c r="AZ95" s="227"/>
      <c r="BA95" s="227"/>
      <c r="BB95" s="227"/>
    </row>
    <row r="96" spans="3:54" s="189" customFormat="1">
      <c r="C96" s="227"/>
      <c r="D96" s="227"/>
      <c r="E96" s="325"/>
      <c r="F96" s="325"/>
      <c r="G96" s="325"/>
      <c r="H96" s="325"/>
      <c r="I96" s="325"/>
      <c r="J96" s="325"/>
      <c r="K96" s="323"/>
      <c r="L96" s="324"/>
      <c r="M96" s="227"/>
      <c r="N96" s="227"/>
      <c r="O96" s="227"/>
      <c r="P96" s="227"/>
      <c r="Q96" s="227"/>
      <c r="R96" s="315"/>
      <c r="S96" s="227"/>
      <c r="T96" s="315"/>
      <c r="U96" s="227"/>
      <c r="V96" s="315"/>
      <c r="W96" s="315"/>
      <c r="X96" s="316"/>
      <c r="Y96" s="316"/>
      <c r="Z96" s="316"/>
      <c r="AA96" s="227"/>
      <c r="AB96" s="227"/>
      <c r="AC96" s="227"/>
      <c r="AD96" s="227"/>
      <c r="AE96" s="227"/>
      <c r="AF96" s="227"/>
      <c r="AG96" s="227"/>
      <c r="AH96" s="227"/>
      <c r="AI96" s="227"/>
      <c r="AJ96" s="227"/>
      <c r="AK96" s="227"/>
      <c r="AL96" s="227"/>
      <c r="AM96" s="227"/>
      <c r="AN96" s="227"/>
      <c r="AO96" s="227"/>
      <c r="AP96" s="227"/>
      <c r="AQ96" s="227"/>
      <c r="AR96" s="227"/>
      <c r="AS96" s="227"/>
      <c r="AT96" s="227"/>
      <c r="AU96" s="227"/>
      <c r="AV96" s="227"/>
      <c r="AW96" s="227"/>
      <c r="AX96" s="227"/>
      <c r="AY96" s="227"/>
      <c r="AZ96" s="227"/>
      <c r="BA96" s="227"/>
      <c r="BB96" s="227"/>
    </row>
    <row r="97" spans="1:54">
      <c r="C97" s="227"/>
      <c r="D97" s="227"/>
      <c r="E97" s="325"/>
      <c r="F97" s="325"/>
      <c r="G97" s="325"/>
      <c r="H97" s="325"/>
      <c r="I97" s="325"/>
      <c r="J97" s="325"/>
      <c r="K97" s="323"/>
      <c r="L97" s="324"/>
      <c r="M97" s="227"/>
      <c r="N97" s="227"/>
      <c r="O97" s="227"/>
      <c r="P97" s="227"/>
      <c r="Q97" s="227"/>
      <c r="R97" s="315"/>
      <c r="S97" s="227"/>
      <c r="T97" s="315"/>
      <c r="U97" s="227"/>
      <c r="V97" s="315"/>
      <c r="W97" s="315"/>
      <c r="X97" s="316"/>
      <c r="Y97" s="316"/>
      <c r="Z97" s="316"/>
      <c r="AA97" s="227"/>
      <c r="AB97" s="227"/>
      <c r="AC97" s="227"/>
      <c r="AD97" s="227"/>
      <c r="AE97" s="227"/>
      <c r="AF97" s="227"/>
      <c r="AG97" s="227"/>
      <c r="AH97" s="227"/>
      <c r="AI97" s="227"/>
      <c r="AJ97" s="227"/>
      <c r="AK97" s="227"/>
      <c r="AL97" s="227"/>
      <c r="AM97" s="227"/>
      <c r="AN97" s="227"/>
      <c r="AO97" s="227"/>
      <c r="AP97" s="227"/>
      <c r="AQ97" s="227"/>
      <c r="AR97" s="227"/>
      <c r="AS97" s="227"/>
      <c r="AT97" s="227"/>
      <c r="AU97" s="227"/>
      <c r="AV97" s="227"/>
      <c r="AW97" s="227"/>
      <c r="AX97" s="227"/>
      <c r="AY97" s="227"/>
      <c r="AZ97" s="227"/>
      <c r="BA97" s="227"/>
      <c r="BB97" s="227"/>
    </row>
    <row r="98" spans="1:54">
      <c r="C98" s="227"/>
      <c r="D98" s="227"/>
      <c r="E98" s="325"/>
      <c r="F98" s="325"/>
      <c r="G98" s="325"/>
      <c r="H98" s="325"/>
      <c r="I98" s="325"/>
      <c r="J98" s="325"/>
      <c r="K98" s="323"/>
      <c r="L98" s="324"/>
      <c r="M98" s="227"/>
      <c r="N98" s="227"/>
      <c r="O98" s="227"/>
      <c r="P98" s="227"/>
      <c r="Q98" s="227"/>
      <c r="R98" s="315"/>
      <c r="S98" s="227"/>
      <c r="T98" s="315"/>
      <c r="U98" s="227"/>
      <c r="V98" s="315"/>
      <c r="W98" s="315"/>
      <c r="X98" s="316"/>
      <c r="Y98" s="316"/>
      <c r="Z98" s="316"/>
      <c r="AA98" s="227"/>
      <c r="AB98" s="227"/>
      <c r="AC98" s="227"/>
      <c r="AD98" s="227"/>
      <c r="AE98" s="227"/>
      <c r="AF98" s="227"/>
      <c r="AG98" s="227"/>
      <c r="AH98" s="227"/>
      <c r="AI98" s="227"/>
      <c r="AJ98" s="227"/>
      <c r="AK98" s="227"/>
      <c r="AL98" s="227"/>
      <c r="AM98" s="227"/>
      <c r="AN98" s="227"/>
      <c r="AO98" s="227"/>
      <c r="AP98" s="227"/>
      <c r="AQ98" s="227"/>
      <c r="AR98" s="227"/>
      <c r="AS98" s="227"/>
      <c r="AT98" s="227"/>
      <c r="AU98" s="227"/>
      <c r="AV98" s="227"/>
      <c r="AW98" s="227"/>
      <c r="AX98" s="227"/>
      <c r="AY98" s="227"/>
      <c r="AZ98" s="227"/>
      <c r="BA98" s="227"/>
      <c r="BB98" s="227"/>
    </row>
    <row r="99" spans="1:54">
      <c r="C99" s="227"/>
      <c r="D99" s="227"/>
      <c r="E99" s="325"/>
      <c r="F99" s="325"/>
      <c r="G99" s="325"/>
      <c r="H99" s="325"/>
      <c r="I99" s="325"/>
      <c r="J99" s="325"/>
      <c r="K99" s="323"/>
      <c r="L99" s="324"/>
      <c r="M99" s="227"/>
      <c r="N99" s="227"/>
      <c r="O99" s="227"/>
      <c r="P99" s="227"/>
      <c r="Q99" s="227"/>
      <c r="R99" s="315"/>
      <c r="S99" s="227"/>
      <c r="T99" s="315"/>
      <c r="U99" s="227"/>
      <c r="V99" s="315"/>
      <c r="W99" s="315"/>
      <c r="X99" s="316"/>
      <c r="Y99" s="316"/>
      <c r="Z99" s="316"/>
      <c r="AA99" s="227"/>
      <c r="AB99" s="227"/>
      <c r="AC99" s="227"/>
      <c r="AD99" s="227"/>
      <c r="AE99" s="227"/>
      <c r="AF99" s="227"/>
      <c r="AG99" s="227"/>
      <c r="AH99" s="227"/>
      <c r="AI99" s="227"/>
      <c r="AJ99" s="227"/>
      <c r="AK99" s="227"/>
      <c r="AL99" s="227"/>
      <c r="AM99" s="227"/>
      <c r="AN99" s="227"/>
      <c r="AO99" s="227"/>
      <c r="AP99" s="227"/>
      <c r="AQ99" s="227"/>
      <c r="AR99" s="227"/>
      <c r="AS99" s="227"/>
      <c r="AT99" s="227"/>
      <c r="AU99" s="227"/>
      <c r="AV99" s="227"/>
      <c r="AW99" s="227"/>
      <c r="AX99" s="227"/>
      <c r="AY99" s="227"/>
      <c r="AZ99" s="227"/>
      <c r="BA99" s="227"/>
      <c r="BB99" s="227"/>
    </row>
    <row r="100" spans="1:54">
      <c r="A100" s="190"/>
      <c r="C100" s="227"/>
      <c r="D100" s="227"/>
      <c r="E100" s="325"/>
      <c r="F100" s="325"/>
      <c r="G100" s="325"/>
      <c r="H100" s="325"/>
      <c r="I100" s="325"/>
      <c r="J100" s="325"/>
      <c r="K100" s="323"/>
      <c r="L100" s="324"/>
      <c r="M100" s="227"/>
      <c r="N100" s="227"/>
      <c r="O100" s="227"/>
      <c r="P100" s="227"/>
      <c r="Q100" s="227"/>
      <c r="R100" s="315"/>
      <c r="S100" s="227"/>
      <c r="T100" s="315"/>
      <c r="U100" s="227"/>
      <c r="V100" s="315"/>
      <c r="W100" s="315"/>
      <c r="X100" s="316"/>
      <c r="Y100" s="316"/>
      <c r="Z100" s="316"/>
      <c r="AA100" s="227"/>
      <c r="AB100" s="227"/>
      <c r="AC100" s="227"/>
      <c r="AD100" s="227"/>
      <c r="AE100" s="227"/>
      <c r="AF100" s="227"/>
      <c r="AG100" s="227"/>
      <c r="AH100" s="227"/>
      <c r="AI100" s="227"/>
      <c r="AJ100" s="227"/>
      <c r="AK100" s="227"/>
      <c r="AL100" s="227"/>
      <c r="AM100" s="227"/>
      <c r="AN100" s="227"/>
      <c r="AO100" s="227"/>
      <c r="AP100" s="227"/>
      <c r="AQ100" s="227"/>
      <c r="AR100" s="227"/>
      <c r="AS100" s="227"/>
      <c r="AT100" s="227"/>
      <c r="AU100" s="227"/>
      <c r="AV100" s="227"/>
      <c r="AW100" s="227"/>
      <c r="AX100" s="227"/>
      <c r="AY100" s="227"/>
      <c r="AZ100" s="227"/>
      <c r="BA100" s="227"/>
      <c r="BB100" s="227"/>
    </row>
    <row r="101" spans="1:54">
      <c r="A101" s="190"/>
      <c r="C101" s="227"/>
      <c r="D101" s="227"/>
      <c r="E101" s="325"/>
      <c r="F101" s="325"/>
      <c r="G101" s="325"/>
      <c r="H101" s="325"/>
      <c r="I101" s="325"/>
      <c r="J101" s="325"/>
      <c r="K101" s="323"/>
      <c r="L101" s="324"/>
      <c r="M101" s="227"/>
      <c r="N101" s="227"/>
      <c r="O101" s="227"/>
      <c r="P101" s="227"/>
      <c r="Q101" s="227"/>
      <c r="R101" s="315"/>
      <c r="S101" s="227"/>
      <c r="T101" s="315"/>
      <c r="U101" s="227"/>
      <c r="V101" s="315"/>
      <c r="W101" s="315"/>
      <c r="X101" s="316"/>
      <c r="Y101" s="316"/>
      <c r="Z101" s="316"/>
      <c r="AA101" s="227"/>
      <c r="AB101" s="227"/>
      <c r="AC101" s="22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c r="AX101" s="227"/>
      <c r="AY101" s="227"/>
      <c r="AZ101" s="227"/>
      <c r="BA101" s="227"/>
      <c r="BB101" s="227"/>
    </row>
    <row r="102" spans="1:54">
      <c r="A102" s="190"/>
      <c r="C102" s="227"/>
      <c r="D102" s="227"/>
      <c r="E102" s="325"/>
      <c r="F102" s="325"/>
      <c r="G102" s="325"/>
      <c r="H102" s="325"/>
      <c r="I102" s="325"/>
      <c r="J102" s="325"/>
      <c r="K102" s="323"/>
      <c r="L102" s="324"/>
      <c r="M102" s="227"/>
      <c r="N102" s="227"/>
      <c r="O102" s="227"/>
      <c r="P102" s="227"/>
      <c r="Q102" s="227"/>
      <c r="R102" s="315"/>
      <c r="S102" s="227"/>
      <c r="T102" s="315"/>
      <c r="U102" s="227"/>
      <c r="V102" s="315"/>
      <c r="W102" s="315"/>
      <c r="X102" s="316"/>
      <c r="Y102" s="316"/>
      <c r="Z102" s="316"/>
      <c r="AA102" s="227"/>
      <c r="AB102" s="227"/>
      <c r="AC102" s="227"/>
      <c r="AD102" s="227"/>
      <c r="AE102" s="227"/>
      <c r="AF102" s="227"/>
      <c r="AG102" s="227"/>
      <c r="AH102" s="227"/>
      <c r="AI102" s="227"/>
      <c r="AJ102" s="227"/>
      <c r="AK102" s="227"/>
      <c r="AL102" s="227"/>
      <c r="AM102" s="227"/>
      <c r="AN102" s="227"/>
      <c r="AO102" s="227"/>
      <c r="AP102" s="227"/>
      <c r="AQ102" s="227"/>
      <c r="AR102" s="227"/>
      <c r="AS102" s="227"/>
      <c r="AT102" s="227"/>
      <c r="AU102" s="227"/>
      <c r="AV102" s="227"/>
      <c r="AW102" s="227"/>
      <c r="AX102" s="227"/>
      <c r="AY102" s="227"/>
      <c r="AZ102" s="227"/>
      <c r="BA102" s="227"/>
      <c r="BB102" s="227"/>
    </row>
    <row r="103" spans="1:54">
      <c r="A103" s="190"/>
      <c r="C103" s="227"/>
      <c r="D103" s="227"/>
      <c r="E103" s="325"/>
      <c r="F103" s="325"/>
      <c r="G103" s="325"/>
      <c r="H103" s="325"/>
      <c r="I103" s="325"/>
      <c r="J103" s="325"/>
      <c r="K103" s="323"/>
      <c r="L103" s="324"/>
      <c r="M103" s="227"/>
      <c r="N103" s="227"/>
      <c r="O103" s="227"/>
      <c r="P103" s="227"/>
      <c r="Q103" s="227"/>
      <c r="R103" s="315"/>
      <c r="S103" s="227"/>
      <c r="T103" s="315"/>
      <c r="U103" s="227"/>
      <c r="V103" s="315"/>
      <c r="W103" s="315"/>
      <c r="X103" s="316"/>
      <c r="Y103" s="316"/>
      <c r="Z103" s="316"/>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227"/>
      <c r="AX103" s="227"/>
      <c r="AY103" s="227"/>
      <c r="AZ103" s="227"/>
      <c r="BA103" s="227"/>
      <c r="BB103" s="227"/>
    </row>
    <row r="104" spans="1:54">
      <c r="A104" s="190"/>
      <c r="C104" s="227"/>
      <c r="D104" s="227"/>
      <c r="E104" s="325"/>
      <c r="F104" s="325"/>
      <c r="G104" s="325"/>
      <c r="H104" s="325"/>
      <c r="I104" s="325"/>
      <c r="J104" s="325"/>
      <c r="K104" s="323"/>
      <c r="L104" s="324"/>
      <c r="M104" s="227"/>
      <c r="N104" s="227"/>
      <c r="O104" s="227"/>
      <c r="P104" s="227"/>
      <c r="Q104" s="227"/>
      <c r="R104" s="315"/>
      <c r="S104" s="227"/>
      <c r="T104" s="315"/>
      <c r="U104" s="227"/>
      <c r="V104" s="315"/>
      <c r="W104" s="315"/>
      <c r="X104" s="316"/>
      <c r="Y104" s="316"/>
      <c r="Z104" s="316"/>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c r="AX104" s="227"/>
      <c r="AY104" s="227"/>
      <c r="AZ104" s="227"/>
      <c r="BA104" s="227"/>
      <c r="BB104" s="227"/>
    </row>
    <row r="105" spans="1:54">
      <c r="A105" s="190"/>
      <c r="C105" s="227"/>
      <c r="D105" s="227"/>
      <c r="E105" s="325"/>
      <c r="F105" s="325"/>
      <c r="G105" s="325"/>
      <c r="H105" s="325"/>
      <c r="I105" s="325"/>
      <c r="J105" s="325"/>
      <c r="K105" s="323"/>
      <c r="L105" s="324"/>
      <c r="M105" s="227"/>
      <c r="N105" s="227"/>
      <c r="O105" s="227"/>
      <c r="P105" s="227"/>
      <c r="Q105" s="227"/>
      <c r="R105" s="315"/>
      <c r="S105" s="227"/>
      <c r="T105" s="315"/>
      <c r="U105" s="227"/>
      <c r="V105" s="315"/>
      <c r="W105" s="315"/>
      <c r="X105" s="316"/>
      <c r="Y105" s="316"/>
      <c r="Z105" s="316"/>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326"/>
    </row>
    <row r="106" spans="1:54">
      <c r="A106" s="190"/>
      <c r="C106" s="190"/>
      <c r="D106" s="190"/>
      <c r="E106" s="325"/>
      <c r="F106" s="325"/>
      <c r="G106" s="325"/>
      <c r="H106" s="325"/>
      <c r="I106" s="325"/>
      <c r="J106" s="325"/>
      <c r="K106" s="327"/>
      <c r="L106" s="328"/>
      <c r="M106" s="190"/>
      <c r="O106" s="190"/>
      <c r="P106" s="190"/>
      <c r="R106" s="192"/>
      <c r="T106" s="192"/>
      <c r="V106" s="192"/>
      <c r="W106" s="192"/>
      <c r="X106" s="193"/>
      <c r="Y106" s="193"/>
      <c r="Z106" s="193"/>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262"/>
    </row>
    <row r="107" spans="1:54">
      <c r="A107" s="190"/>
      <c r="C107" s="190"/>
      <c r="D107" s="190"/>
      <c r="E107" s="325"/>
      <c r="F107" s="325"/>
      <c r="G107" s="325"/>
      <c r="H107" s="325"/>
      <c r="I107" s="325"/>
      <c r="J107" s="325"/>
      <c r="K107" s="327"/>
      <c r="L107" s="328"/>
      <c r="M107" s="190"/>
      <c r="O107" s="190"/>
      <c r="P107" s="190"/>
      <c r="R107" s="192"/>
      <c r="T107" s="192"/>
      <c r="V107" s="192"/>
      <c r="W107" s="192"/>
      <c r="X107" s="193"/>
      <c r="Y107" s="193"/>
      <c r="Z107" s="193"/>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262"/>
    </row>
    <row r="108" spans="1:54">
      <c r="A108" s="190"/>
      <c r="C108" s="190"/>
      <c r="D108" s="190"/>
      <c r="E108" s="325"/>
      <c r="F108" s="325"/>
      <c r="G108" s="325"/>
      <c r="H108" s="325"/>
      <c r="I108" s="325"/>
      <c r="J108" s="325"/>
      <c r="K108" s="327"/>
      <c r="L108" s="328"/>
      <c r="M108" s="190"/>
      <c r="O108" s="190"/>
      <c r="P108" s="190"/>
      <c r="R108" s="192"/>
      <c r="T108" s="192"/>
      <c r="V108" s="192"/>
      <c r="W108" s="192"/>
      <c r="X108" s="193"/>
      <c r="Y108" s="193"/>
      <c r="Z108" s="193"/>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262"/>
    </row>
    <row r="109" spans="1:54">
      <c r="A109" s="190"/>
      <c r="C109" s="190"/>
      <c r="D109" s="190"/>
      <c r="E109" s="325"/>
      <c r="F109" s="325"/>
      <c r="G109" s="325"/>
      <c r="H109" s="325"/>
      <c r="I109" s="325"/>
      <c r="J109" s="325"/>
      <c r="K109" s="327"/>
      <c r="L109" s="328"/>
      <c r="M109" s="190"/>
      <c r="O109" s="190"/>
      <c r="P109" s="190"/>
      <c r="R109" s="192"/>
      <c r="T109" s="192"/>
      <c r="V109" s="192"/>
      <c r="W109" s="192"/>
      <c r="X109" s="193"/>
      <c r="Y109" s="193"/>
      <c r="Z109" s="193"/>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262"/>
    </row>
    <row r="110" spans="1:54">
      <c r="A110" s="190"/>
      <c r="C110" s="190"/>
      <c r="D110" s="190"/>
      <c r="E110" s="325"/>
      <c r="F110" s="325"/>
      <c r="G110" s="325"/>
      <c r="H110" s="325"/>
      <c r="I110" s="325"/>
      <c r="J110" s="325"/>
      <c r="K110" s="327"/>
      <c r="L110" s="328"/>
      <c r="M110" s="190"/>
      <c r="O110" s="190"/>
      <c r="P110" s="190"/>
      <c r="R110" s="192"/>
      <c r="T110" s="192"/>
      <c r="V110" s="192"/>
      <c r="W110" s="192"/>
      <c r="X110" s="193"/>
      <c r="Y110" s="193"/>
      <c r="Z110" s="193"/>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262"/>
    </row>
    <row r="111" spans="1:54">
      <c r="E111" s="329"/>
      <c r="F111" s="329"/>
      <c r="G111" s="329"/>
      <c r="H111" s="329"/>
      <c r="I111" s="329"/>
      <c r="J111" s="329"/>
      <c r="K111" s="330"/>
      <c r="L111" s="331"/>
      <c r="BB111" s="262"/>
    </row>
    <row r="112" spans="1:54">
      <c r="E112" s="329"/>
      <c r="F112" s="329"/>
      <c r="G112" s="329"/>
      <c r="H112" s="329"/>
      <c r="I112" s="329"/>
      <c r="J112" s="329"/>
      <c r="K112" s="330"/>
      <c r="L112" s="331"/>
    </row>
    <row r="113" spans="1:54">
      <c r="E113" s="329"/>
      <c r="F113" s="329"/>
      <c r="G113" s="329"/>
      <c r="H113" s="329"/>
      <c r="I113" s="329"/>
      <c r="J113" s="329"/>
      <c r="K113" s="330"/>
      <c r="L113" s="331"/>
    </row>
    <row r="114" spans="1:54">
      <c r="E114" s="329"/>
      <c r="F114" s="329"/>
      <c r="G114" s="329"/>
      <c r="H114" s="329"/>
      <c r="I114" s="329"/>
      <c r="J114" s="329"/>
      <c r="K114" s="330"/>
      <c r="L114" s="331"/>
    </row>
    <row r="115" spans="1:54">
      <c r="E115" s="322"/>
      <c r="F115" s="322"/>
      <c r="G115" s="322"/>
      <c r="H115" s="322"/>
      <c r="I115" s="322"/>
      <c r="J115" s="322"/>
    </row>
    <row r="116" spans="1:54">
      <c r="E116" s="322"/>
      <c r="F116" s="322"/>
      <c r="G116" s="322"/>
      <c r="H116" s="322"/>
      <c r="I116" s="322"/>
      <c r="J116" s="322"/>
    </row>
    <row r="117" spans="1:54" s="333" customFormat="1">
      <c r="A117" s="189"/>
      <c r="B117" s="190"/>
      <c r="C117" s="189"/>
      <c r="D117" s="189"/>
      <c r="E117" s="322"/>
      <c r="F117" s="322"/>
      <c r="G117" s="322"/>
      <c r="H117" s="322"/>
      <c r="I117" s="322"/>
      <c r="J117" s="322"/>
      <c r="L117" s="189"/>
      <c r="M117" s="189"/>
      <c r="N117" s="190"/>
      <c r="O117" s="189"/>
      <c r="P117" s="189"/>
      <c r="Q117" s="190"/>
      <c r="R117" s="293"/>
      <c r="S117" s="190"/>
      <c r="T117" s="293"/>
      <c r="U117" s="190"/>
      <c r="V117" s="293"/>
      <c r="W117" s="293"/>
      <c r="X117" s="332"/>
      <c r="Y117" s="332"/>
      <c r="Z117" s="332"/>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row>
  </sheetData>
  <sheetProtection password="AABD" sheet="1" objects="1" scenarios="1"/>
  <mergeCells count="62">
    <mergeCell ref="AA11:AB11"/>
    <mergeCell ref="C12:D12"/>
    <mergeCell ref="C13:D13"/>
    <mergeCell ref="C17:D17"/>
    <mergeCell ref="C18:D18"/>
    <mergeCell ref="C29:D29"/>
    <mergeCell ref="C30:D31"/>
    <mergeCell ref="C22:D22"/>
    <mergeCell ref="C2:I2"/>
    <mergeCell ref="C5:V5"/>
    <mergeCell ref="O7:O8"/>
    <mergeCell ref="C19:D19"/>
    <mergeCell ref="C20:D20"/>
    <mergeCell ref="C21:D21"/>
    <mergeCell ref="C23:D23"/>
    <mergeCell ref="C24:D24"/>
    <mergeCell ref="C25:D25"/>
    <mergeCell ref="C27:D27"/>
    <mergeCell ref="C28:D28"/>
    <mergeCell ref="G30:G31"/>
    <mergeCell ref="I30:I31"/>
    <mergeCell ref="C33:D33"/>
    <mergeCell ref="C34:D34"/>
    <mergeCell ref="C36:D36"/>
    <mergeCell ref="C35:D35"/>
    <mergeCell ref="C40:D40"/>
    <mergeCell ref="C41:D41"/>
    <mergeCell ref="C42:D42"/>
    <mergeCell ref="C43:D43"/>
    <mergeCell ref="C61:D61"/>
    <mergeCell ref="C51:D51"/>
    <mergeCell ref="C52:D52"/>
    <mergeCell ref="C59:D59"/>
    <mergeCell ref="M47:M48"/>
    <mergeCell ref="O47:V48"/>
    <mergeCell ref="M43:M44"/>
    <mergeCell ref="O49:V49"/>
    <mergeCell ref="C50:D50"/>
    <mergeCell ref="O43:V44"/>
    <mergeCell ref="C44:D44"/>
    <mergeCell ref="C45:D45"/>
    <mergeCell ref="C46:D46"/>
    <mergeCell ref="O46:V46"/>
    <mergeCell ref="C71:D71"/>
    <mergeCell ref="G71:I71"/>
    <mergeCell ref="C62:D62"/>
    <mergeCell ref="C63:D63"/>
    <mergeCell ref="C64:D64"/>
    <mergeCell ref="C65:D65"/>
    <mergeCell ref="C66:D66"/>
    <mergeCell ref="C67:D67"/>
    <mergeCell ref="C68:D68"/>
    <mergeCell ref="G68:I68"/>
    <mergeCell ref="C69:D69"/>
    <mergeCell ref="C70:D70"/>
    <mergeCell ref="G70:I70"/>
    <mergeCell ref="C72:D72"/>
    <mergeCell ref="G72:I72"/>
    <mergeCell ref="C73:D73"/>
    <mergeCell ref="G73:I73"/>
    <mergeCell ref="C74:D74"/>
    <mergeCell ref="G74:I74"/>
  </mergeCells>
  <dataValidations count="9">
    <dataValidation type="list" allowBlank="1" showInputMessage="1" showErrorMessage="1" sqref="V30:V36 V12:V28 I50:I52 I28:I30 I34:I36 I17:I21 R30:R36 R38:R39 V38:V39 R12:R28 I11:I13 I40:I42 I44:I46 I64:I67">
      <formula1>"Y, N"</formula1>
    </dataValidation>
    <dataValidation type="list" allowBlank="1" showInputMessage="1" showErrorMessage="1" sqref="N46:V46">
      <formula1>"Industrial, All others"</formula1>
    </dataValidation>
    <dataValidation allowBlank="1" showInputMessage="1" showErrorMessage="1" promptTitle="PAS 2050:2008 " prompt="Specification for the assessment of the life cycle greenhouse gas emissions of goods and services, BSi" sqref="C44:D44"/>
    <dataValidation allowBlank="1" showInputMessage="1" showErrorMessage="1" promptTitle="ISO 21930:2007" prompt="Sustainability in building construction- Environmental declaration of building products, BSi" sqref="C45:D45"/>
    <dataValidation allowBlank="1" showInputMessage="1" showErrorMessage="1" promptTitle="ISO 14040 &amp; ISO 14044:2006" prompt="Environmental management - Life cycle assessment - Principles and framework &amp; Environmental management - Life cycle assessment - Requirements and guidelines, BSi" sqref="C41:D42"/>
    <dataValidation allowBlank="1" showInputMessage="1" showErrorMessage="1" promptTitle="EN 15978:2011" prompt="Sustainability of construction works - assessment of environmental performance of buildings - calculation method, BSi" sqref="C30"/>
    <dataValidation allowBlank="1" showInputMessage="1" showErrorMessage="1" promptTitle="EN 15804:2012" prompt="Sustainability of construction works - Environmental product declarations - core rules for the product category of construction products, BSi" sqref="C46:D46"/>
    <dataValidation allowBlank="1" showInputMessage="1" showErrorMessage="1" promptTitle="CEN/TR 15941:2010" prompt="Sustainability of construction works - Environmental product declarations - Methodology for selection and use of generic data, BSi" sqref="C35:D35"/>
    <dataValidation allowBlank="1" showErrorMessage="1" sqref="C52:D52"/>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864"/>
    <pageSetUpPr fitToPage="1"/>
  </sheetPr>
  <dimension ref="A1:BB117"/>
  <sheetViews>
    <sheetView showGridLines="0" topLeftCell="B1" zoomScale="70" zoomScaleNormal="70" workbookViewId="0">
      <selection activeCell="B1" sqref="B1"/>
    </sheetView>
  </sheetViews>
  <sheetFormatPr defaultColWidth="9.109375" defaultRowHeight="14.4"/>
  <cols>
    <col min="1" max="1" width="4.33203125" style="189" hidden="1" customWidth="1"/>
    <col min="2" max="2" width="4.33203125" style="190" customWidth="1"/>
    <col min="3" max="3" width="68.5546875" style="189" customWidth="1"/>
    <col min="4" max="4" width="7.109375" style="189" bestFit="1" customWidth="1"/>
    <col min="5" max="5" width="7.109375" style="189" hidden="1" customWidth="1"/>
    <col min="6" max="6" width="0.5546875" style="189" customWidth="1"/>
    <col min="7" max="7" width="6" style="189" customWidth="1"/>
    <col min="8" max="8" width="0.5546875" style="189" customWidth="1"/>
    <col min="9" max="9" width="7.44140625" style="189" customWidth="1"/>
    <col min="10" max="10" width="5.33203125" style="189" hidden="1" customWidth="1"/>
    <col min="11" max="11" width="6.6640625" style="333" bestFit="1" customWidth="1"/>
    <col min="12" max="12" width="4.6640625" style="189" hidden="1" customWidth="1"/>
    <col min="13" max="13" width="57.6640625" style="189" bestFit="1" customWidth="1"/>
    <col min="14" max="14" width="0.5546875" style="190" customWidth="1"/>
    <col min="15" max="15" width="5.6640625" style="189" customWidth="1"/>
    <col min="16" max="16" width="5.6640625" style="189" hidden="1" customWidth="1"/>
    <col min="17" max="17" width="0.5546875" style="190" customWidth="1"/>
    <col min="18" max="18" width="9" style="293" customWidth="1"/>
    <col min="19" max="19" width="0.5546875" style="190" customWidth="1"/>
    <col min="20" max="20" width="7.6640625" style="293" bestFit="1" customWidth="1"/>
    <col min="21" max="21" width="0.5546875" style="190" customWidth="1"/>
    <col min="22" max="22" width="7.109375" style="293" bestFit="1" customWidth="1"/>
    <col min="23" max="23" width="3.88671875" style="293" hidden="1" customWidth="1"/>
    <col min="24" max="25" width="9.109375" style="332" hidden="1" customWidth="1"/>
    <col min="26" max="26" width="9.88671875" style="332" hidden="1" customWidth="1"/>
    <col min="27" max="33" width="9.109375" style="189" hidden="1" customWidth="1"/>
    <col min="34" max="16384" width="9.109375" style="189"/>
  </cols>
  <sheetData>
    <row r="1" spans="1:53" ht="15" customHeight="1">
      <c r="C1" s="190"/>
      <c r="D1" s="190"/>
      <c r="E1" s="190"/>
      <c r="F1" s="190"/>
      <c r="G1" s="190"/>
      <c r="H1" s="190"/>
      <c r="I1" s="190"/>
      <c r="J1" s="190"/>
      <c r="K1" s="191"/>
      <c r="L1" s="190"/>
      <c r="M1" s="190"/>
      <c r="O1" s="190"/>
      <c r="P1" s="190"/>
      <c r="R1" s="192"/>
      <c r="T1" s="192"/>
      <c r="V1" s="192"/>
      <c r="W1" s="192"/>
      <c r="X1" s="193"/>
      <c r="Y1" s="193"/>
      <c r="Z1" s="193"/>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row>
    <row r="2" spans="1:53" ht="38.25" customHeight="1">
      <c r="C2" s="737" t="s">
        <v>69</v>
      </c>
      <c r="D2" s="737"/>
      <c r="E2" s="737"/>
      <c r="F2" s="737"/>
      <c r="G2" s="737"/>
      <c r="H2" s="737"/>
      <c r="I2" s="737"/>
      <c r="J2" s="190"/>
      <c r="K2" s="194"/>
      <c r="L2" s="339"/>
      <c r="M2" s="339"/>
      <c r="N2" s="339"/>
      <c r="O2" s="339"/>
      <c r="P2" s="339"/>
      <c r="Q2" s="339"/>
      <c r="R2" s="339"/>
      <c r="S2" s="339"/>
      <c r="T2" s="339"/>
      <c r="U2" s="339"/>
      <c r="V2" s="339"/>
      <c r="W2" s="192"/>
      <c r="X2" s="193"/>
      <c r="Y2" s="193"/>
      <c r="Z2" s="193"/>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row>
    <row r="3" spans="1:53" ht="7.5" customHeight="1" thickBot="1">
      <c r="C3" s="190"/>
      <c r="D3" s="190"/>
      <c r="E3" s="190"/>
      <c r="F3" s="190"/>
      <c r="G3" s="190"/>
      <c r="H3" s="190"/>
      <c r="I3" s="190"/>
      <c r="J3" s="190"/>
      <c r="K3" s="191"/>
      <c r="L3" s="190"/>
      <c r="M3" s="190"/>
      <c r="O3" s="190"/>
      <c r="P3" s="190"/>
      <c r="R3" s="192"/>
      <c r="T3" s="192"/>
      <c r="V3" s="192"/>
      <c r="W3" s="192"/>
      <c r="X3" s="193"/>
      <c r="Y3" s="193"/>
      <c r="Z3" s="193"/>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row>
    <row r="4" spans="1:53" ht="21">
      <c r="C4" s="196" t="s">
        <v>121</v>
      </c>
      <c r="D4" s="197"/>
      <c r="E4" s="197"/>
      <c r="F4" s="197"/>
      <c r="G4" s="197"/>
      <c r="H4" s="197"/>
      <c r="I4" s="197"/>
      <c r="J4" s="197"/>
      <c r="K4" s="198"/>
      <c r="L4" s="197"/>
      <c r="M4" s="197"/>
      <c r="N4" s="197"/>
      <c r="O4" s="197"/>
      <c r="P4" s="197"/>
      <c r="Q4" s="197"/>
      <c r="R4" s="199"/>
      <c r="S4" s="197"/>
      <c r="T4" s="199"/>
      <c r="U4" s="197"/>
      <c r="V4" s="200"/>
      <c r="W4" s="192"/>
      <c r="X4" s="193"/>
      <c r="Y4" s="193"/>
      <c r="Z4" s="193"/>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row>
    <row r="5" spans="1:53" s="205" customFormat="1" ht="141.75" customHeight="1" thickBot="1">
      <c r="A5" s="201"/>
      <c r="B5" s="202"/>
      <c r="C5" s="746" t="s">
        <v>165</v>
      </c>
      <c r="D5" s="747"/>
      <c r="E5" s="747"/>
      <c r="F5" s="747"/>
      <c r="G5" s="747"/>
      <c r="H5" s="747"/>
      <c r="I5" s="747"/>
      <c r="J5" s="747"/>
      <c r="K5" s="747"/>
      <c r="L5" s="747"/>
      <c r="M5" s="747"/>
      <c r="N5" s="747"/>
      <c r="O5" s="747"/>
      <c r="P5" s="747"/>
      <c r="Q5" s="747"/>
      <c r="R5" s="747"/>
      <c r="S5" s="747"/>
      <c r="T5" s="747"/>
      <c r="U5" s="747"/>
      <c r="V5" s="748"/>
      <c r="W5" s="203"/>
      <c r="X5" s="204"/>
      <c r="Y5" s="204"/>
      <c r="Z5" s="204"/>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row>
    <row r="6" spans="1:53" s="205" customFormat="1" ht="7.5" customHeight="1">
      <c r="A6" s="201"/>
      <c r="B6" s="202"/>
      <c r="C6" s="206"/>
      <c r="D6" s="206"/>
      <c r="E6" s="206"/>
      <c r="F6" s="206"/>
      <c r="G6" s="206"/>
      <c r="H6" s="206"/>
      <c r="I6" s="206"/>
      <c r="J6" s="206"/>
      <c r="K6" s="206"/>
      <c r="L6" s="206"/>
      <c r="M6" s="206"/>
      <c r="N6" s="206"/>
      <c r="O6" s="206"/>
      <c r="P6" s="206"/>
      <c r="Q6" s="206"/>
      <c r="R6" s="206"/>
      <c r="S6" s="206"/>
      <c r="T6" s="206"/>
      <c r="U6" s="206"/>
      <c r="V6" s="206"/>
      <c r="W6" s="203"/>
      <c r="X6" s="204"/>
      <c r="Y6" s="204"/>
      <c r="Z6" s="204"/>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row>
    <row r="7" spans="1:53" s="205" customFormat="1" ht="21">
      <c r="B7" s="190"/>
      <c r="C7" s="207" t="s">
        <v>71</v>
      </c>
      <c r="D7" s="190"/>
      <c r="E7" s="190"/>
      <c r="F7" s="190"/>
      <c r="G7" s="190"/>
      <c r="H7" s="190"/>
      <c r="I7" s="190"/>
      <c r="J7" s="190"/>
      <c r="K7" s="191"/>
      <c r="L7" s="190"/>
      <c r="M7" s="207" t="s">
        <v>70</v>
      </c>
      <c r="N7" s="208"/>
      <c r="O7" s="738" t="s">
        <v>49</v>
      </c>
      <c r="P7" s="208"/>
      <c r="Q7" s="208"/>
      <c r="R7" s="209"/>
      <c r="S7" s="208"/>
      <c r="T7" s="209"/>
      <c r="U7" s="208"/>
      <c r="V7" s="209"/>
      <c r="W7" s="210"/>
      <c r="X7" s="193"/>
      <c r="Y7" s="193"/>
      <c r="Z7" s="193"/>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row>
    <row r="8" spans="1:53" s="205" customFormat="1" ht="86.25" customHeight="1" thickBot="1">
      <c r="A8" s="201" t="s">
        <v>29</v>
      </c>
      <c r="B8" s="202"/>
      <c r="C8" s="211" t="s">
        <v>56</v>
      </c>
      <c r="D8" s="212" t="s">
        <v>39</v>
      </c>
      <c r="E8" s="213"/>
      <c r="F8" s="214"/>
      <c r="G8" s="215" t="s">
        <v>54</v>
      </c>
      <c r="H8" s="214"/>
      <c r="I8" s="216" t="s">
        <v>80</v>
      </c>
      <c r="J8" s="217" t="s">
        <v>55</v>
      </c>
      <c r="K8" s="151" t="s">
        <v>83</v>
      </c>
      <c r="L8" s="202" t="s">
        <v>29</v>
      </c>
      <c r="M8" s="218"/>
      <c r="N8" s="219"/>
      <c r="O8" s="739"/>
      <c r="P8" s="219" t="s">
        <v>57</v>
      </c>
      <c r="Q8" s="219"/>
      <c r="R8" s="220" t="s">
        <v>50</v>
      </c>
      <c r="S8" s="219"/>
      <c r="T8" s="215" t="s">
        <v>54</v>
      </c>
      <c r="U8" s="219"/>
      <c r="V8" s="216" t="s">
        <v>53</v>
      </c>
      <c r="W8" s="203"/>
      <c r="X8" s="204"/>
      <c r="Y8" s="204"/>
      <c r="Z8" s="204"/>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row>
    <row r="9" spans="1:53" s="205" customFormat="1" ht="22.5" customHeight="1">
      <c r="A9" s="201"/>
      <c r="B9" s="202"/>
      <c r="C9" s="221"/>
      <c r="D9" s="222"/>
      <c r="E9" s="223"/>
      <c r="F9" s="224"/>
      <c r="G9" s="225"/>
      <c r="H9" s="224"/>
      <c r="I9" s="226"/>
      <c r="J9" s="217"/>
      <c r="K9" s="151"/>
      <c r="L9" s="202"/>
      <c r="M9" s="227"/>
      <c r="N9" s="228"/>
      <c r="O9" s="340"/>
      <c r="P9" s="228"/>
      <c r="Q9" s="228"/>
      <c r="R9" s="230"/>
      <c r="S9" s="228"/>
      <c r="T9" s="225"/>
      <c r="U9" s="228"/>
      <c r="V9" s="226"/>
      <c r="W9" s="203"/>
      <c r="X9" s="204"/>
      <c r="Y9" s="204"/>
      <c r="Z9" s="204"/>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row>
    <row r="10" spans="1:53" s="205" customFormat="1" ht="18">
      <c r="A10" s="231">
        <v>2</v>
      </c>
      <c r="B10" s="232"/>
      <c r="C10" s="233" t="s">
        <v>40</v>
      </c>
      <c r="D10" s="190"/>
      <c r="E10" s="190"/>
      <c r="F10" s="234"/>
      <c r="G10" s="235" t="s">
        <v>2</v>
      </c>
      <c r="H10" s="234"/>
      <c r="I10" s="234"/>
      <c r="J10" s="236"/>
      <c r="K10" s="152"/>
      <c r="L10" s="237">
        <v>1</v>
      </c>
      <c r="M10" s="238" t="s">
        <v>85</v>
      </c>
      <c r="N10" s="191"/>
      <c r="O10" s="191"/>
      <c r="P10" s="191"/>
      <c r="Q10" s="191"/>
      <c r="R10" s="210"/>
      <c r="S10" s="191"/>
      <c r="T10" s="210"/>
      <c r="U10" s="191"/>
      <c r="V10" s="239"/>
      <c r="W10" s="240"/>
      <c r="X10" s="241"/>
      <c r="Y10" s="241"/>
      <c r="Z10" s="242"/>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row>
    <row r="11" spans="1:53" s="205" customFormat="1" ht="18">
      <c r="B11" s="190"/>
      <c r="C11" s="243" t="s">
        <v>1</v>
      </c>
      <c r="D11" s="244" t="s">
        <v>21</v>
      </c>
      <c r="E11" s="245">
        <v>1</v>
      </c>
      <c r="F11" s="246"/>
      <c r="G11" s="106">
        <f t="shared" ref="G11:G13" si="0">E11*$A$10</f>
        <v>2</v>
      </c>
      <c r="H11" s="246"/>
      <c r="I11" s="247" t="s">
        <v>51</v>
      </c>
      <c r="J11" s="236">
        <f>IF(I11="Y",G11,0)</f>
        <v>2</v>
      </c>
      <c r="K11" s="153">
        <f>IF(I11="Y",1,0)</f>
        <v>1</v>
      </c>
      <c r="M11" s="233" t="s">
        <v>24</v>
      </c>
      <c r="N11" s="248"/>
      <c r="O11" s="248"/>
      <c r="P11" s="248"/>
      <c r="Q11" s="248"/>
      <c r="R11" s="210"/>
      <c r="S11" s="248"/>
      <c r="T11" s="235" t="s">
        <v>2</v>
      </c>
      <c r="U11" s="248"/>
      <c r="V11" s="239"/>
      <c r="W11" s="240"/>
      <c r="X11" s="193"/>
      <c r="Y11" s="193"/>
      <c r="Z11" s="193"/>
      <c r="AA11" s="740" t="s">
        <v>83</v>
      </c>
      <c r="AB11" s="74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row>
    <row r="12" spans="1:53" s="205" customFormat="1" ht="15.6">
      <c r="B12" s="190"/>
      <c r="C12" s="719" t="s">
        <v>72</v>
      </c>
      <c r="D12" s="720"/>
      <c r="E12" s="236">
        <v>1</v>
      </c>
      <c r="F12" s="246"/>
      <c r="G12" s="106">
        <f t="shared" si="0"/>
        <v>2</v>
      </c>
      <c r="H12" s="246"/>
      <c r="I12" s="247" t="s">
        <v>51</v>
      </c>
      <c r="J12" s="236">
        <f>IF(I12="Y",G12,0)</f>
        <v>2</v>
      </c>
      <c r="K12" s="154"/>
      <c r="L12" s="249"/>
      <c r="M12" s="342" t="s">
        <v>23</v>
      </c>
      <c r="N12" s="251"/>
      <c r="O12" s="252" t="s">
        <v>21</v>
      </c>
      <c r="P12" s="253">
        <v>2</v>
      </c>
      <c r="Q12" s="251"/>
      <c r="R12" s="114" t="s">
        <v>51</v>
      </c>
      <c r="S12" s="251"/>
      <c r="T12" s="111">
        <f t="shared" ref="T12:T27" si="1">IF(R12="Y",P12*$L$10,"")</f>
        <v>2</v>
      </c>
      <c r="U12" s="251"/>
      <c r="V12" s="650" t="s">
        <v>51</v>
      </c>
      <c r="W12" s="255">
        <f t="shared" ref="W12:W27" si="2">IF(V12="Y", T12, 0)</f>
        <v>2</v>
      </c>
      <c r="X12" s="193">
        <f>IF(OR(R12="N",W12&gt;0),1,0)</f>
        <v>1</v>
      </c>
      <c r="Y12" s="193"/>
      <c r="Z12" s="193"/>
      <c r="AA12" s="256">
        <f>K11</f>
        <v>1</v>
      </c>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row>
    <row r="13" spans="1:53" s="205" customFormat="1" ht="15.6">
      <c r="B13" s="190"/>
      <c r="C13" s="725" t="s">
        <v>74</v>
      </c>
      <c r="D13" s="725"/>
      <c r="E13" s="236">
        <v>2</v>
      </c>
      <c r="F13" s="246"/>
      <c r="G13" s="106">
        <f t="shared" si="0"/>
        <v>4</v>
      </c>
      <c r="H13" s="246"/>
      <c r="I13" s="247" t="s">
        <v>51</v>
      </c>
      <c r="J13" s="236">
        <f>IF(I13="Y",G13,0)</f>
        <v>4</v>
      </c>
      <c r="K13" s="154"/>
      <c r="L13" s="249"/>
      <c r="M13" s="342" t="s">
        <v>9</v>
      </c>
      <c r="N13" s="246"/>
      <c r="O13" s="252" t="s">
        <v>21</v>
      </c>
      <c r="P13" s="253">
        <v>2</v>
      </c>
      <c r="Q13" s="246"/>
      <c r="R13" s="114" t="s">
        <v>51</v>
      </c>
      <c r="S13" s="246"/>
      <c r="T13" s="111">
        <f t="shared" si="1"/>
        <v>2</v>
      </c>
      <c r="U13" s="246"/>
      <c r="V13" s="650" t="s">
        <v>51</v>
      </c>
      <c r="W13" s="255">
        <f t="shared" si="2"/>
        <v>2</v>
      </c>
      <c r="X13" s="193">
        <f>IF(OR(R13="N",W13&gt;0),1,0)</f>
        <v>1</v>
      </c>
      <c r="Y13" s="193"/>
      <c r="Z13" s="257"/>
      <c r="AA13" s="258">
        <f>K17</f>
        <v>1</v>
      </c>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row>
    <row r="14" spans="1:53" s="205" customFormat="1" ht="15.6">
      <c r="B14" s="190"/>
      <c r="C14" s="190"/>
      <c r="D14" s="259" t="s">
        <v>58</v>
      </c>
      <c r="E14" s="227"/>
      <c r="F14" s="167"/>
      <c r="G14" s="128">
        <f>SUM(G11:G13)</f>
        <v>8</v>
      </c>
      <c r="H14" s="167"/>
      <c r="I14" s="129">
        <f>SUM(J11:J13)</f>
        <v>8</v>
      </c>
      <c r="J14" s="260"/>
      <c r="K14" s="154"/>
      <c r="L14" s="249"/>
      <c r="M14" s="342" t="s">
        <v>6</v>
      </c>
      <c r="N14" s="246"/>
      <c r="O14" s="261"/>
      <c r="P14" s="253">
        <v>2</v>
      </c>
      <c r="Q14" s="246"/>
      <c r="R14" s="114" t="s">
        <v>51</v>
      </c>
      <c r="S14" s="246"/>
      <c r="T14" s="111">
        <f t="shared" si="1"/>
        <v>2</v>
      </c>
      <c r="U14" s="246"/>
      <c r="V14" s="650" t="s">
        <v>51</v>
      </c>
      <c r="W14" s="255">
        <f t="shared" si="2"/>
        <v>2</v>
      </c>
      <c r="X14" s="193"/>
      <c r="Y14" s="193"/>
      <c r="Z14" s="257"/>
      <c r="AA14" s="258">
        <f>K28</f>
        <v>1</v>
      </c>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row>
    <row r="15" spans="1:53" s="205" customFormat="1" ht="15.6">
      <c r="B15" s="190"/>
      <c r="C15" s="262"/>
      <c r="D15" s="262"/>
      <c r="E15" s="262"/>
      <c r="F15" s="262"/>
      <c r="G15" s="262"/>
      <c r="H15" s="262"/>
      <c r="I15" s="262"/>
      <c r="J15" s="262"/>
      <c r="K15" s="154"/>
      <c r="L15" s="249"/>
      <c r="M15" s="342" t="s">
        <v>14</v>
      </c>
      <c r="N15" s="246"/>
      <c r="O15" s="252" t="s">
        <v>21</v>
      </c>
      <c r="P15" s="253">
        <v>2</v>
      </c>
      <c r="Q15" s="246"/>
      <c r="R15" s="114" t="s">
        <v>51</v>
      </c>
      <c r="S15" s="246"/>
      <c r="T15" s="111">
        <f t="shared" si="1"/>
        <v>2</v>
      </c>
      <c r="U15" s="246"/>
      <c r="V15" s="650" t="s">
        <v>51</v>
      </c>
      <c r="W15" s="255">
        <f t="shared" si="2"/>
        <v>2</v>
      </c>
      <c r="X15" s="193">
        <f>IF(OR(R15="N",W15&gt;0),1,0)</f>
        <v>1</v>
      </c>
      <c r="Y15" s="193"/>
      <c r="Z15" s="257"/>
      <c r="AA15" s="258">
        <f>SUM(K34:K36)</f>
        <v>2</v>
      </c>
      <c r="AB15" s="190"/>
      <c r="AC15" s="190"/>
      <c r="AD15" s="190"/>
      <c r="AE15" s="190"/>
      <c r="AF15" s="190"/>
      <c r="AG15" s="232" t="s">
        <v>84</v>
      </c>
      <c r="AH15" s="190"/>
      <c r="AI15" s="190"/>
      <c r="AJ15" s="190"/>
      <c r="AK15" s="190"/>
      <c r="AL15" s="190"/>
      <c r="AM15" s="190"/>
      <c r="AN15" s="190"/>
      <c r="AO15" s="190"/>
      <c r="AP15" s="190"/>
      <c r="AQ15" s="190"/>
      <c r="AR15" s="190"/>
      <c r="AS15" s="190"/>
      <c r="AT15" s="190"/>
      <c r="AU15" s="190"/>
      <c r="AV15" s="190"/>
      <c r="AW15" s="190"/>
      <c r="AX15" s="190"/>
      <c r="AY15" s="190"/>
      <c r="AZ15" s="190"/>
      <c r="BA15" s="190"/>
    </row>
    <row r="16" spans="1:53" s="205" customFormat="1" ht="18">
      <c r="A16" s="231">
        <v>2</v>
      </c>
      <c r="B16" s="232"/>
      <c r="C16" s="233" t="s">
        <v>75</v>
      </c>
      <c r="D16" s="263"/>
      <c r="E16" s="190"/>
      <c r="F16" s="264"/>
      <c r="G16" s="265" t="s">
        <v>3</v>
      </c>
      <c r="H16" s="264"/>
      <c r="I16" s="266"/>
      <c r="J16" s="236"/>
      <c r="K16" s="154"/>
      <c r="L16" s="249"/>
      <c r="M16" s="342" t="s">
        <v>22</v>
      </c>
      <c r="N16" s="246"/>
      <c r="O16" s="261"/>
      <c r="P16" s="253">
        <v>2</v>
      </c>
      <c r="Q16" s="246"/>
      <c r="R16" s="114" t="s">
        <v>51</v>
      </c>
      <c r="S16" s="246"/>
      <c r="T16" s="111">
        <f t="shared" si="1"/>
        <v>2</v>
      </c>
      <c r="U16" s="246"/>
      <c r="V16" s="650" t="s">
        <v>51</v>
      </c>
      <c r="W16" s="255">
        <f t="shared" si="2"/>
        <v>2</v>
      </c>
      <c r="X16" s="193"/>
      <c r="Y16" s="193"/>
      <c r="Z16" s="257"/>
      <c r="AA16" s="258">
        <f>SUM(K40:K46)</f>
        <v>3</v>
      </c>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row>
    <row r="17" spans="1:53" s="205" customFormat="1" ht="15.6">
      <c r="B17" s="190"/>
      <c r="C17" s="741" t="s">
        <v>4</v>
      </c>
      <c r="D17" s="741"/>
      <c r="E17" s="267">
        <v>1</v>
      </c>
      <c r="F17" s="109"/>
      <c r="G17" s="107">
        <f>E17*$A$16</f>
        <v>2</v>
      </c>
      <c r="H17" s="109"/>
      <c r="I17" s="247" t="s">
        <v>51</v>
      </c>
      <c r="J17" s="236">
        <f>IF(I17="Y",G17,0)</f>
        <v>2</v>
      </c>
      <c r="K17" s="153">
        <f>IF(OR(J17,J18,J19,J20,J21&gt;0),1,0)</f>
        <v>1</v>
      </c>
      <c r="M17" s="342" t="s">
        <v>37</v>
      </c>
      <c r="N17" s="246"/>
      <c r="O17" s="252" t="s">
        <v>21</v>
      </c>
      <c r="P17" s="253">
        <v>2</v>
      </c>
      <c r="Q17" s="246"/>
      <c r="R17" s="114" t="s">
        <v>51</v>
      </c>
      <c r="S17" s="246"/>
      <c r="T17" s="111">
        <f t="shared" si="1"/>
        <v>2</v>
      </c>
      <c r="U17" s="246"/>
      <c r="V17" s="650" t="s">
        <v>51</v>
      </c>
      <c r="W17" s="255">
        <f t="shared" si="2"/>
        <v>2</v>
      </c>
      <c r="X17" s="193">
        <f>IF(OR(R17="N",W17&gt;0),1,0)</f>
        <v>1</v>
      </c>
      <c r="Y17" s="193"/>
      <c r="Z17" s="257"/>
      <c r="AA17" s="258">
        <f>SUM(K50:K52)</f>
        <v>1</v>
      </c>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row>
    <row r="18" spans="1:53" s="205" customFormat="1" ht="15.6">
      <c r="B18" s="190"/>
      <c r="C18" s="741" t="s">
        <v>43</v>
      </c>
      <c r="D18" s="741"/>
      <c r="E18" s="267">
        <v>2</v>
      </c>
      <c r="F18" s="109"/>
      <c r="G18" s="107">
        <f>E18*$A$16</f>
        <v>4</v>
      </c>
      <c r="H18" s="109"/>
      <c r="I18" s="247" t="s">
        <v>51</v>
      </c>
      <c r="J18" s="236">
        <f>IF(I18="Y",G18,0)</f>
        <v>4</v>
      </c>
      <c r="K18" s="153"/>
      <c r="M18" s="342" t="s">
        <v>7</v>
      </c>
      <c r="N18" s="246"/>
      <c r="O18" s="261"/>
      <c r="P18" s="253">
        <v>1</v>
      </c>
      <c r="Q18" s="246"/>
      <c r="R18" s="114" t="s">
        <v>51</v>
      </c>
      <c r="S18" s="246"/>
      <c r="T18" s="111">
        <f t="shared" si="1"/>
        <v>1</v>
      </c>
      <c r="U18" s="246"/>
      <c r="V18" s="421" t="s">
        <v>52</v>
      </c>
      <c r="W18" s="255">
        <f t="shared" si="2"/>
        <v>0</v>
      </c>
      <c r="X18" s="193"/>
      <c r="Y18" s="193"/>
      <c r="Z18" s="193"/>
      <c r="AA18" s="258">
        <f>X12</f>
        <v>1</v>
      </c>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row>
    <row r="19" spans="1:53" s="205" customFormat="1" ht="15.6">
      <c r="B19" s="190"/>
      <c r="C19" s="736" t="s">
        <v>5</v>
      </c>
      <c r="D19" s="736"/>
      <c r="E19" s="268">
        <v>3</v>
      </c>
      <c r="F19" s="109"/>
      <c r="G19" s="107">
        <f>E19*$A$16</f>
        <v>6</v>
      </c>
      <c r="H19" s="109"/>
      <c r="I19" s="247" t="s">
        <v>51</v>
      </c>
      <c r="J19" s="236">
        <f>IF(I19="Y",G19,0)</f>
        <v>6</v>
      </c>
      <c r="K19" s="153"/>
      <c r="M19" s="342" t="s">
        <v>42</v>
      </c>
      <c r="N19" s="246"/>
      <c r="O19" s="261"/>
      <c r="P19" s="253">
        <v>1</v>
      </c>
      <c r="Q19" s="246"/>
      <c r="R19" s="114" t="s">
        <v>51</v>
      </c>
      <c r="S19" s="246"/>
      <c r="T19" s="111">
        <f t="shared" si="1"/>
        <v>1</v>
      </c>
      <c r="U19" s="246"/>
      <c r="V19" s="650" t="s">
        <v>51</v>
      </c>
      <c r="W19" s="255">
        <f t="shared" si="2"/>
        <v>1</v>
      </c>
      <c r="X19" s="193"/>
      <c r="Y19" s="193"/>
      <c r="Z19" s="193"/>
      <c r="AA19" s="258">
        <f>X13</f>
        <v>1</v>
      </c>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row>
    <row r="20" spans="1:53" s="205" customFormat="1" ht="15.6">
      <c r="A20" s="189"/>
      <c r="B20" s="190"/>
      <c r="C20" s="736" t="s">
        <v>96</v>
      </c>
      <c r="D20" s="736"/>
      <c r="E20" s="269">
        <v>4</v>
      </c>
      <c r="F20" s="189"/>
      <c r="G20" s="108">
        <f>E20*$A$16</f>
        <v>8</v>
      </c>
      <c r="H20" s="189"/>
      <c r="I20" s="254" t="s">
        <v>51</v>
      </c>
      <c r="J20" s="236">
        <f t="shared" ref="J20:J21" si="3">IF(I20="Y",G20,0)</f>
        <v>8</v>
      </c>
      <c r="K20" s="153"/>
      <c r="M20" s="342" t="s">
        <v>41</v>
      </c>
      <c r="N20" s="246"/>
      <c r="O20" s="261"/>
      <c r="P20" s="253">
        <v>1</v>
      </c>
      <c r="Q20" s="246"/>
      <c r="R20" s="114" t="s">
        <v>51</v>
      </c>
      <c r="S20" s="246"/>
      <c r="T20" s="111">
        <f t="shared" si="1"/>
        <v>1</v>
      </c>
      <c r="U20" s="246"/>
      <c r="V20" s="650" t="s">
        <v>51</v>
      </c>
      <c r="W20" s="255">
        <f t="shared" si="2"/>
        <v>1</v>
      </c>
      <c r="X20" s="193">
        <f>IF(OR(R20="N",W20&gt;0),1,0)</f>
        <v>1</v>
      </c>
      <c r="Y20" s="193"/>
      <c r="Z20" s="193"/>
      <c r="AA20" s="258">
        <f>X15</f>
        <v>1</v>
      </c>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row>
    <row r="21" spans="1:53" s="205" customFormat="1" ht="15.6">
      <c r="B21" s="190"/>
      <c r="C21" s="745" t="s">
        <v>73</v>
      </c>
      <c r="D21" s="745"/>
      <c r="E21" s="268">
        <v>6</v>
      </c>
      <c r="F21" s="109"/>
      <c r="G21" s="107">
        <f>E21*$A$16</f>
        <v>12</v>
      </c>
      <c r="H21" s="109"/>
      <c r="I21" s="254" t="s">
        <v>51</v>
      </c>
      <c r="J21" s="236">
        <f t="shared" si="3"/>
        <v>12</v>
      </c>
      <c r="K21" s="153"/>
      <c r="M21" s="342" t="s">
        <v>15</v>
      </c>
      <c r="N21" s="246"/>
      <c r="O21" s="261"/>
      <c r="P21" s="253">
        <v>1</v>
      </c>
      <c r="Q21" s="246"/>
      <c r="R21" s="114" t="s">
        <v>51</v>
      </c>
      <c r="S21" s="246"/>
      <c r="T21" s="111">
        <f t="shared" si="1"/>
        <v>1</v>
      </c>
      <c r="U21" s="246"/>
      <c r="V21" s="254" t="s">
        <v>52</v>
      </c>
      <c r="W21" s="255">
        <f t="shared" si="2"/>
        <v>0</v>
      </c>
      <c r="X21" s="193"/>
      <c r="Y21" s="193"/>
      <c r="Z21" s="193"/>
      <c r="AA21" s="258">
        <f>X17</f>
        <v>1</v>
      </c>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row>
    <row r="22" spans="1:53" s="205" customFormat="1" ht="15.6">
      <c r="B22" s="190"/>
      <c r="C22" s="732" t="s">
        <v>77</v>
      </c>
      <c r="D22" s="733"/>
      <c r="E22" s="189"/>
      <c r="F22" s="189"/>
      <c r="G22" s="270"/>
      <c r="H22" s="270"/>
      <c r="I22" s="271"/>
      <c r="J22" s="236"/>
      <c r="K22" s="153"/>
      <c r="M22" s="342" t="s">
        <v>10</v>
      </c>
      <c r="N22" s="246"/>
      <c r="O22" s="252" t="s">
        <v>21</v>
      </c>
      <c r="P22" s="253">
        <v>1</v>
      </c>
      <c r="Q22" s="246"/>
      <c r="R22" s="114" t="s">
        <v>51</v>
      </c>
      <c r="S22" s="246"/>
      <c r="T22" s="111">
        <f t="shared" si="1"/>
        <v>1</v>
      </c>
      <c r="U22" s="246"/>
      <c r="V22" s="650" t="s">
        <v>51</v>
      </c>
      <c r="W22" s="255">
        <f t="shared" si="2"/>
        <v>1</v>
      </c>
      <c r="X22" s="193">
        <f>IF(OR(R22="N",W22&gt;0),1,0)</f>
        <v>1</v>
      </c>
      <c r="Y22" s="193"/>
      <c r="Z22" s="193"/>
      <c r="AA22" s="258">
        <v>1</v>
      </c>
      <c r="AB22" s="190" t="s">
        <v>128</v>
      </c>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row>
    <row r="23" spans="1:53" s="205" customFormat="1" ht="15.6">
      <c r="B23" s="190"/>
      <c r="C23" s="732" t="s">
        <v>78</v>
      </c>
      <c r="D23" s="733"/>
      <c r="E23" s="190"/>
      <c r="F23" s="189"/>
      <c r="G23" s="270"/>
      <c r="H23" s="270"/>
      <c r="I23" s="271"/>
      <c r="J23" s="236"/>
      <c r="K23" s="153"/>
      <c r="M23" s="342" t="s">
        <v>8</v>
      </c>
      <c r="N23" s="246"/>
      <c r="O23" s="252" t="s">
        <v>21</v>
      </c>
      <c r="P23" s="253">
        <v>1</v>
      </c>
      <c r="Q23" s="246"/>
      <c r="R23" s="114" t="s">
        <v>51</v>
      </c>
      <c r="S23" s="246"/>
      <c r="T23" s="111">
        <f t="shared" si="1"/>
        <v>1</v>
      </c>
      <c r="U23" s="246"/>
      <c r="V23" s="650" t="s">
        <v>51</v>
      </c>
      <c r="W23" s="255">
        <f t="shared" si="2"/>
        <v>1</v>
      </c>
      <c r="X23" s="193">
        <f>IF(OR(R23="N",W23&gt;0),1,0)</f>
        <v>1</v>
      </c>
      <c r="Y23" s="193"/>
      <c r="Z23" s="193"/>
      <c r="AA23" s="258">
        <f>X22</f>
        <v>1</v>
      </c>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row>
    <row r="24" spans="1:53" s="205" customFormat="1" ht="16.2" thickBot="1">
      <c r="B24" s="190"/>
      <c r="C24" s="732" t="s">
        <v>97</v>
      </c>
      <c r="D24" s="733"/>
      <c r="E24" s="190"/>
      <c r="F24" s="189"/>
      <c r="G24" s="270"/>
      <c r="H24" s="270"/>
      <c r="I24" s="271"/>
      <c r="J24" s="236"/>
      <c r="K24" s="153"/>
      <c r="M24" s="342" t="s">
        <v>38</v>
      </c>
      <c r="N24" s="246"/>
      <c r="O24" s="261"/>
      <c r="P24" s="253">
        <v>1</v>
      </c>
      <c r="Q24" s="246"/>
      <c r="R24" s="114" t="s">
        <v>51</v>
      </c>
      <c r="S24" s="246"/>
      <c r="T24" s="111">
        <f t="shared" si="1"/>
        <v>1</v>
      </c>
      <c r="U24" s="246"/>
      <c r="V24" s="254" t="s">
        <v>52</v>
      </c>
      <c r="W24" s="255">
        <f t="shared" si="2"/>
        <v>0</v>
      </c>
      <c r="X24" s="193"/>
      <c r="Y24" s="193"/>
      <c r="Z24" s="193"/>
      <c r="AA24" s="272">
        <f>X23</f>
        <v>1</v>
      </c>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row>
    <row r="25" spans="1:53" s="205" customFormat="1" ht="16.2" thickBot="1">
      <c r="B25" s="190"/>
      <c r="C25" s="734" t="s">
        <v>79</v>
      </c>
      <c r="D25" s="735"/>
      <c r="E25" s="190"/>
      <c r="F25" s="189"/>
      <c r="G25" s="270"/>
      <c r="H25" s="270"/>
      <c r="I25" s="271"/>
      <c r="J25" s="236"/>
      <c r="K25" s="153"/>
      <c r="M25" s="342" t="s">
        <v>61</v>
      </c>
      <c r="N25" s="246"/>
      <c r="O25" s="261"/>
      <c r="P25" s="253">
        <v>0.5</v>
      </c>
      <c r="Q25" s="246"/>
      <c r="R25" s="114" t="s">
        <v>51</v>
      </c>
      <c r="S25" s="246"/>
      <c r="T25" s="111">
        <f t="shared" si="1"/>
        <v>0.5</v>
      </c>
      <c r="U25" s="246"/>
      <c r="V25" s="254" t="s">
        <v>52</v>
      </c>
      <c r="W25" s="255">
        <f t="shared" si="2"/>
        <v>0</v>
      </c>
      <c r="X25" s="193"/>
      <c r="Y25" s="193"/>
      <c r="Z25" s="193"/>
      <c r="AA25" s="273">
        <f>MIN(AA12:AA24)</f>
        <v>1</v>
      </c>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row>
    <row r="26" spans="1:53" s="205" customFormat="1" ht="15.6">
      <c r="B26" s="190"/>
      <c r="C26" s="190"/>
      <c r="D26" s="259" t="s">
        <v>58</v>
      </c>
      <c r="E26" s="190"/>
      <c r="F26" s="167"/>
      <c r="G26" s="128">
        <f>MAX(G17:G21)</f>
        <v>12</v>
      </c>
      <c r="H26" s="167"/>
      <c r="I26" s="129">
        <f>MAX(J17:J21)</f>
        <v>12</v>
      </c>
      <c r="J26" s="236"/>
      <c r="K26" s="153"/>
      <c r="M26" s="342" t="s">
        <v>11</v>
      </c>
      <c r="N26" s="246"/>
      <c r="O26" s="261"/>
      <c r="P26" s="253">
        <v>0.5</v>
      </c>
      <c r="Q26" s="246"/>
      <c r="R26" s="114" t="s">
        <v>51</v>
      </c>
      <c r="S26" s="246"/>
      <c r="T26" s="111">
        <f t="shared" si="1"/>
        <v>0.5</v>
      </c>
      <c r="U26" s="246"/>
      <c r="V26" s="254" t="s">
        <v>52</v>
      </c>
      <c r="W26" s="255">
        <f t="shared" si="2"/>
        <v>0</v>
      </c>
      <c r="X26" s="193"/>
      <c r="Y26" s="193"/>
      <c r="Z26" s="193"/>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row>
    <row r="27" spans="1:53" s="205" customFormat="1" ht="37.5" customHeight="1">
      <c r="A27" s="231">
        <v>2</v>
      </c>
      <c r="B27" s="232"/>
      <c r="C27" s="724" t="s">
        <v>98</v>
      </c>
      <c r="D27" s="724"/>
      <c r="E27" s="190"/>
      <c r="F27" s="264"/>
      <c r="G27" s="294" t="s">
        <v>2</v>
      </c>
      <c r="H27" s="264"/>
      <c r="I27" s="266"/>
      <c r="J27" s="236"/>
      <c r="K27" s="153"/>
      <c r="M27" s="342" t="s">
        <v>13</v>
      </c>
      <c r="N27" s="246"/>
      <c r="O27" s="261"/>
      <c r="P27" s="253">
        <v>0.5</v>
      </c>
      <c r="Q27" s="246"/>
      <c r="R27" s="114" t="s">
        <v>51</v>
      </c>
      <c r="S27" s="246"/>
      <c r="T27" s="111">
        <f t="shared" si="1"/>
        <v>0.5</v>
      </c>
      <c r="U27" s="246"/>
      <c r="V27" s="650" t="s">
        <v>51</v>
      </c>
      <c r="W27" s="255">
        <f t="shared" si="2"/>
        <v>0.5</v>
      </c>
      <c r="X27" s="193"/>
      <c r="Y27" s="193"/>
      <c r="Z27" s="193"/>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row>
    <row r="28" spans="1:53" s="205" customFormat="1" ht="15.6">
      <c r="A28" s="231"/>
      <c r="B28" s="232"/>
      <c r="C28" s="736" t="s">
        <v>0</v>
      </c>
      <c r="D28" s="736"/>
      <c r="E28" s="274">
        <v>2</v>
      </c>
      <c r="F28" s="246"/>
      <c r="G28" s="106">
        <f>E28*$A$27</f>
        <v>4</v>
      </c>
      <c r="H28" s="246"/>
      <c r="I28" s="247" t="s">
        <v>51</v>
      </c>
      <c r="J28" s="236">
        <f t="shared" ref="J28:J30" si="4">IF(I28="Y",G28,0)</f>
        <v>4</v>
      </c>
      <c r="K28" s="153">
        <f>IF(OR(J28,J29,J30&gt;0),1,0)</f>
        <v>1</v>
      </c>
      <c r="M28" s="342" t="s">
        <v>12</v>
      </c>
      <c r="N28" s="275"/>
      <c r="O28" s="261"/>
      <c r="P28" s="253">
        <v>0.5</v>
      </c>
      <c r="Q28" s="275"/>
      <c r="R28" s="114" t="s">
        <v>51</v>
      </c>
      <c r="S28" s="275"/>
      <c r="T28" s="111">
        <f>IF(R28="Y",P28*$L$10,"")</f>
        <v>0.5</v>
      </c>
      <c r="U28" s="275"/>
      <c r="V28" s="254" t="s">
        <v>52</v>
      </c>
      <c r="W28" s="255">
        <f>IF(V28="Y", T28, 0)</f>
        <v>0</v>
      </c>
      <c r="X28" s="193"/>
      <c r="Y28" s="193"/>
      <c r="Z28" s="193"/>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row>
    <row r="29" spans="1:53" s="205" customFormat="1" ht="18">
      <c r="B29" s="190"/>
      <c r="C29" s="736" t="s">
        <v>46</v>
      </c>
      <c r="D29" s="736"/>
      <c r="E29" s="274">
        <v>2</v>
      </c>
      <c r="F29" s="246"/>
      <c r="G29" s="106">
        <f>E29*$A$27</f>
        <v>4</v>
      </c>
      <c r="H29" s="246"/>
      <c r="I29" s="247" t="s">
        <v>51</v>
      </c>
      <c r="J29" s="236">
        <f t="shared" si="4"/>
        <v>4</v>
      </c>
      <c r="K29" s="153"/>
      <c r="M29" s="238" t="s">
        <v>25</v>
      </c>
      <c r="N29" s="270"/>
      <c r="O29" s="276"/>
      <c r="P29" s="270"/>
      <c r="Q29" s="270"/>
      <c r="R29" s="277"/>
      <c r="S29" s="270"/>
      <c r="T29" s="278"/>
      <c r="U29" s="270"/>
      <c r="V29" s="266"/>
      <c r="W29" s="279"/>
      <c r="X29" s="193"/>
      <c r="Y29" s="193"/>
      <c r="Z29" s="193"/>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row>
    <row r="30" spans="1:53" s="205" customFormat="1" ht="17.25" customHeight="1">
      <c r="B30" s="190"/>
      <c r="C30" s="726" t="s">
        <v>86</v>
      </c>
      <c r="D30" s="727"/>
      <c r="E30" s="280">
        <v>1</v>
      </c>
      <c r="F30" s="281"/>
      <c r="G30" s="681">
        <f>E30*$A$27</f>
        <v>2</v>
      </c>
      <c r="H30" s="282"/>
      <c r="I30" s="722" t="s">
        <v>51</v>
      </c>
      <c r="J30" s="236">
        <f t="shared" si="4"/>
        <v>2</v>
      </c>
      <c r="K30" s="153"/>
      <c r="M30" s="341" t="s">
        <v>28</v>
      </c>
      <c r="N30" s="251"/>
      <c r="O30" s="284"/>
      <c r="P30" s="253">
        <v>2</v>
      </c>
      <c r="Q30" s="251"/>
      <c r="R30" s="114" t="s">
        <v>51</v>
      </c>
      <c r="S30" s="251"/>
      <c r="T30" s="111">
        <f t="shared" ref="T30:T36" si="5">IF(R30="Y",P30*$L$10,"")</f>
        <v>2</v>
      </c>
      <c r="U30" s="251"/>
      <c r="V30" s="254" t="s">
        <v>52</v>
      </c>
      <c r="W30" s="255">
        <f t="shared" ref="W30:W36" si="6">IF(V30="Y", T30, 0)</f>
        <v>0</v>
      </c>
      <c r="X30" s="193"/>
      <c r="Y30" s="193"/>
      <c r="Z30" s="193"/>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row>
    <row r="31" spans="1:53" s="205" customFormat="1" ht="16.5" customHeight="1">
      <c r="B31" s="190"/>
      <c r="C31" s="728"/>
      <c r="D31" s="729"/>
      <c r="E31" s="189"/>
      <c r="F31" s="189"/>
      <c r="G31" s="682"/>
      <c r="H31" s="189"/>
      <c r="I31" s="723"/>
      <c r="J31" s="285"/>
      <c r="K31" s="153"/>
      <c r="M31" s="341" t="s">
        <v>20</v>
      </c>
      <c r="N31" s="246"/>
      <c r="O31" s="284"/>
      <c r="P31" s="253">
        <v>1</v>
      </c>
      <c r="Q31" s="246"/>
      <c r="R31" s="114" t="s">
        <v>51</v>
      </c>
      <c r="S31" s="246"/>
      <c r="T31" s="111">
        <f t="shared" si="5"/>
        <v>1</v>
      </c>
      <c r="U31" s="246"/>
      <c r="V31" s="254" t="s">
        <v>52</v>
      </c>
      <c r="W31" s="255">
        <f t="shared" si="6"/>
        <v>0</v>
      </c>
      <c r="X31" s="193"/>
      <c r="Y31" s="193"/>
      <c r="Z31" s="193"/>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row>
    <row r="32" spans="1:53" s="205" customFormat="1" ht="15.6">
      <c r="B32" s="190"/>
      <c r="C32" s="190"/>
      <c r="D32" s="131" t="s">
        <v>58</v>
      </c>
      <c r="E32" s="190">
        <f>SUM(E28:E30)</f>
        <v>5</v>
      </c>
      <c r="F32" s="286"/>
      <c r="G32" s="131">
        <f>SUM(G28:G30)</f>
        <v>10</v>
      </c>
      <c r="H32" s="286"/>
      <c r="I32" s="129">
        <f>SUM(J28:J30)</f>
        <v>10</v>
      </c>
      <c r="J32" s="236"/>
      <c r="K32" s="153"/>
      <c r="M32" s="341" t="s">
        <v>17</v>
      </c>
      <c r="N32" s="246"/>
      <c r="O32" s="284"/>
      <c r="P32" s="253">
        <v>1</v>
      </c>
      <c r="Q32" s="246"/>
      <c r="R32" s="114" t="s">
        <v>51</v>
      </c>
      <c r="S32" s="246"/>
      <c r="T32" s="111">
        <f t="shared" si="5"/>
        <v>1</v>
      </c>
      <c r="U32" s="246"/>
      <c r="V32" s="254" t="s">
        <v>52</v>
      </c>
      <c r="W32" s="255">
        <f t="shared" si="6"/>
        <v>0</v>
      </c>
      <c r="X32" s="193"/>
      <c r="Y32" s="193"/>
      <c r="Z32" s="193"/>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row>
    <row r="33" spans="1:53" s="205" customFormat="1" ht="54.75" customHeight="1">
      <c r="A33" s="231">
        <v>2</v>
      </c>
      <c r="B33" s="232"/>
      <c r="C33" s="724" t="s">
        <v>99</v>
      </c>
      <c r="D33" s="724"/>
      <c r="E33" s="190"/>
      <c r="F33" s="264"/>
      <c r="G33" s="265" t="s">
        <v>2</v>
      </c>
      <c r="H33" s="264"/>
      <c r="I33" s="266"/>
      <c r="J33" s="236"/>
      <c r="K33" s="153"/>
      <c r="M33" s="341" t="s">
        <v>19</v>
      </c>
      <c r="N33" s="246"/>
      <c r="O33" s="284"/>
      <c r="P33" s="253">
        <v>1</v>
      </c>
      <c r="Q33" s="246"/>
      <c r="R33" s="114" t="s">
        <v>51</v>
      </c>
      <c r="S33" s="246"/>
      <c r="T33" s="111">
        <f t="shared" si="5"/>
        <v>1</v>
      </c>
      <c r="U33" s="246"/>
      <c r="V33" s="254" t="s">
        <v>52</v>
      </c>
      <c r="W33" s="255">
        <f t="shared" si="6"/>
        <v>0</v>
      </c>
      <c r="X33" s="193"/>
      <c r="Y33" s="193"/>
      <c r="Z33" s="193"/>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row>
    <row r="34" spans="1:53" s="205" customFormat="1" ht="31.5" customHeight="1">
      <c r="B34" s="190"/>
      <c r="C34" s="705" t="s">
        <v>87</v>
      </c>
      <c r="D34" s="705"/>
      <c r="E34" s="268">
        <v>0</v>
      </c>
      <c r="F34" s="109"/>
      <c r="G34" s="107">
        <f>E34*$A$33</f>
        <v>0</v>
      </c>
      <c r="H34" s="109"/>
      <c r="I34" s="247" t="s">
        <v>52</v>
      </c>
      <c r="J34" s="236">
        <f t="shared" ref="J34:J36" si="7">IF(I34="Y",G34,0)</f>
        <v>0</v>
      </c>
      <c r="K34" s="153">
        <f>IF(I34="Y",1,0)</f>
        <v>0</v>
      </c>
      <c r="M34" s="341" t="s">
        <v>18</v>
      </c>
      <c r="N34" s="246"/>
      <c r="O34" s="284"/>
      <c r="P34" s="253">
        <v>1</v>
      </c>
      <c r="Q34" s="246"/>
      <c r="R34" s="114" t="s">
        <v>51</v>
      </c>
      <c r="S34" s="246"/>
      <c r="T34" s="111">
        <f t="shared" si="5"/>
        <v>1</v>
      </c>
      <c r="U34" s="246"/>
      <c r="V34" s="254" t="s">
        <v>52</v>
      </c>
      <c r="W34" s="255">
        <f t="shared" si="6"/>
        <v>0</v>
      </c>
      <c r="X34" s="193"/>
      <c r="Y34" s="193"/>
      <c r="Z34" s="193"/>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row>
    <row r="35" spans="1:53" s="205" customFormat="1" ht="31.5" customHeight="1">
      <c r="B35" s="190"/>
      <c r="C35" s="705" t="s">
        <v>137</v>
      </c>
      <c r="D35" s="705"/>
      <c r="E35" s="268">
        <v>2.5</v>
      </c>
      <c r="F35" s="109"/>
      <c r="G35" s="107">
        <f>E35*$A$33</f>
        <v>5</v>
      </c>
      <c r="H35" s="109"/>
      <c r="I35" s="247" t="s">
        <v>51</v>
      </c>
      <c r="J35" s="236">
        <f t="shared" si="7"/>
        <v>5</v>
      </c>
      <c r="K35" s="153">
        <f>IF(I35="Y",1,0)</f>
        <v>1</v>
      </c>
      <c r="M35" s="341" t="s">
        <v>26</v>
      </c>
      <c r="N35" s="246"/>
      <c r="O35" s="284"/>
      <c r="P35" s="253">
        <v>1</v>
      </c>
      <c r="Q35" s="246"/>
      <c r="R35" s="114" t="s">
        <v>51</v>
      </c>
      <c r="S35" s="246"/>
      <c r="T35" s="111">
        <f t="shared" si="5"/>
        <v>1</v>
      </c>
      <c r="U35" s="246"/>
      <c r="V35" s="254" t="s">
        <v>52</v>
      </c>
      <c r="W35" s="255">
        <f t="shared" si="6"/>
        <v>0</v>
      </c>
      <c r="X35" s="193"/>
      <c r="Y35" s="193"/>
      <c r="Z35" s="193"/>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row>
    <row r="36" spans="1:53" s="205" customFormat="1" ht="15.6">
      <c r="B36" s="190"/>
      <c r="C36" s="725" t="s">
        <v>88</v>
      </c>
      <c r="D36" s="725"/>
      <c r="E36" s="287">
        <v>2.5</v>
      </c>
      <c r="F36" s="109"/>
      <c r="G36" s="107">
        <f>E36*$A$33</f>
        <v>5</v>
      </c>
      <c r="H36" s="109"/>
      <c r="I36" s="247" t="s">
        <v>51</v>
      </c>
      <c r="J36" s="236">
        <f t="shared" si="7"/>
        <v>5</v>
      </c>
      <c r="K36" s="153">
        <f>IF(I36="Y",1,0)</f>
        <v>1</v>
      </c>
      <c r="M36" s="342" t="s">
        <v>16</v>
      </c>
      <c r="N36" s="246"/>
      <c r="O36" s="261"/>
      <c r="P36" s="253">
        <v>0.5</v>
      </c>
      <c r="Q36" s="246"/>
      <c r="R36" s="114" t="s">
        <v>51</v>
      </c>
      <c r="S36" s="246"/>
      <c r="T36" s="111">
        <f t="shared" si="5"/>
        <v>0.5</v>
      </c>
      <c r="U36" s="246"/>
      <c r="V36" s="254" t="s">
        <v>52</v>
      </c>
      <c r="W36" s="255">
        <f t="shared" si="6"/>
        <v>0</v>
      </c>
      <c r="X36" s="193"/>
      <c r="Y36" s="193"/>
      <c r="Z36" s="193"/>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row>
    <row r="37" spans="1:53" s="205" customFormat="1" ht="18">
      <c r="B37" s="190"/>
      <c r="C37" s="190"/>
      <c r="D37" s="131" t="s">
        <v>58</v>
      </c>
      <c r="E37" s="190">
        <f>SUM(E34:E36)</f>
        <v>5</v>
      </c>
      <c r="F37" s="286"/>
      <c r="G37" s="131">
        <f>SUM(G34:G36)</f>
        <v>10</v>
      </c>
      <c r="H37" s="286"/>
      <c r="I37" s="132">
        <f>SUM(J34:J36)</f>
        <v>10</v>
      </c>
      <c r="J37" s="285"/>
      <c r="K37" s="153"/>
      <c r="M37" s="288" t="s">
        <v>32</v>
      </c>
      <c r="N37" s="282"/>
      <c r="O37" s="282"/>
      <c r="P37" s="282"/>
      <c r="Q37" s="282"/>
      <c r="R37" s="289"/>
      <c r="S37" s="282"/>
      <c r="T37" s="290"/>
      <c r="U37" s="282"/>
      <c r="V37" s="271"/>
      <c r="W37" s="279"/>
      <c r="X37" s="193"/>
      <c r="Y37" s="193"/>
      <c r="Z37" s="193"/>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row>
    <row r="38" spans="1:53" s="205" customFormat="1" ht="15.6">
      <c r="B38" s="190"/>
      <c r="C38" s="190"/>
      <c r="D38" s="270"/>
      <c r="E38" s="190"/>
      <c r="F38" s="270"/>
      <c r="G38" s="270"/>
      <c r="H38" s="270"/>
      <c r="I38" s="266"/>
      <c r="J38" s="236"/>
      <c r="K38" s="153"/>
      <c r="M38" s="341" t="s">
        <v>30</v>
      </c>
      <c r="N38" s="246"/>
      <c r="O38" s="284"/>
      <c r="P38" s="253">
        <v>1</v>
      </c>
      <c r="Q38" s="246"/>
      <c r="R38" s="114" t="s">
        <v>51</v>
      </c>
      <c r="S38" s="246"/>
      <c r="T38" s="111">
        <f>IF(R38="Y",P38*$L$10,"")</f>
        <v>1</v>
      </c>
      <c r="U38" s="246"/>
      <c r="V38" s="254" t="s">
        <v>52</v>
      </c>
      <c r="W38" s="255">
        <f>IF(V38="Y", T38, 0)</f>
        <v>0</v>
      </c>
      <c r="X38" s="193"/>
      <c r="Y38" s="193"/>
      <c r="Z38" s="193"/>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row>
    <row r="39" spans="1:53" s="205" customFormat="1" ht="36">
      <c r="A39" s="231">
        <v>4</v>
      </c>
      <c r="B39" s="232"/>
      <c r="C39" s="291" t="s">
        <v>81</v>
      </c>
      <c r="D39" s="263"/>
      <c r="E39" s="190"/>
      <c r="F39" s="264"/>
      <c r="G39" s="265" t="s">
        <v>3</v>
      </c>
      <c r="H39" s="264"/>
      <c r="I39" s="266"/>
      <c r="J39" s="236"/>
      <c r="K39" s="153"/>
      <c r="M39" s="341" t="s">
        <v>31</v>
      </c>
      <c r="N39" s="275"/>
      <c r="O39" s="284"/>
      <c r="P39" s="253">
        <v>0.5</v>
      </c>
      <c r="Q39" s="275"/>
      <c r="R39" s="114" t="s">
        <v>51</v>
      </c>
      <c r="S39" s="275"/>
      <c r="T39" s="111">
        <f>IF(R39="Y",P39*$L$10,"")</f>
        <v>0.5</v>
      </c>
      <c r="U39" s="275"/>
      <c r="V39" s="254" t="s">
        <v>52</v>
      </c>
      <c r="W39" s="255">
        <f>IF(V39="Y", T39, 0)</f>
        <v>0</v>
      </c>
      <c r="X39" s="193"/>
      <c r="Y39" s="193"/>
      <c r="Z39" s="193"/>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row>
    <row r="40" spans="1:53" s="205" customFormat="1" ht="15.6">
      <c r="B40" s="190"/>
      <c r="C40" s="705" t="s">
        <v>36</v>
      </c>
      <c r="D40" s="705"/>
      <c r="E40" s="268">
        <v>0</v>
      </c>
      <c r="F40" s="109"/>
      <c r="G40" s="107">
        <f t="shared" ref="G40:G46" si="8">E40*$A$39</f>
        <v>0</v>
      </c>
      <c r="H40" s="109"/>
      <c r="I40" s="247" t="s">
        <v>52</v>
      </c>
      <c r="J40" s="236">
        <f t="shared" ref="J40:J46" si="9">IF(I40="Y",G40,0)</f>
        <v>0</v>
      </c>
      <c r="K40" s="153">
        <f>IF(I40="Y",1,0)</f>
        <v>0</v>
      </c>
      <c r="M40" s="292" t="s">
        <v>109</v>
      </c>
      <c r="N40" s="190"/>
      <c r="O40" s="190"/>
      <c r="P40" s="190"/>
      <c r="Q40" s="190"/>
      <c r="R40" s="192"/>
      <c r="S40" s="190"/>
      <c r="T40" s="190"/>
      <c r="U40" s="190"/>
      <c r="V40" s="192"/>
      <c r="W40" s="293"/>
      <c r="X40" s="193"/>
      <c r="Y40" s="193"/>
      <c r="Z40" s="193"/>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row>
    <row r="41" spans="1:53" s="205" customFormat="1" ht="31.5" customHeight="1">
      <c r="B41" s="190"/>
      <c r="C41" s="705" t="s">
        <v>48</v>
      </c>
      <c r="D41" s="705"/>
      <c r="E41" s="268">
        <v>1</v>
      </c>
      <c r="F41" s="109"/>
      <c r="G41" s="107">
        <f t="shared" si="8"/>
        <v>4</v>
      </c>
      <c r="H41" s="109"/>
      <c r="I41" s="247" t="s">
        <v>51</v>
      </c>
      <c r="J41" s="236">
        <f t="shared" si="9"/>
        <v>4</v>
      </c>
      <c r="K41" s="153">
        <f>IF(I41="Y",1,0)</f>
        <v>1</v>
      </c>
      <c r="M41" s="264"/>
      <c r="N41" s="294"/>
      <c r="O41" s="190"/>
      <c r="P41" s="294"/>
      <c r="Q41" s="294"/>
      <c r="R41" s="295" t="s">
        <v>60</v>
      </c>
      <c r="S41" s="294"/>
      <c r="T41" s="137">
        <f>SUM(T12:T39)</f>
        <v>30</v>
      </c>
      <c r="U41" s="294"/>
      <c r="V41" s="138">
        <f>SUM(W12:W39)</f>
        <v>16.5</v>
      </c>
      <c r="W41" s="296"/>
      <c r="X41" s="297"/>
      <c r="Y41" s="297"/>
      <c r="Z41" s="297"/>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row>
    <row r="42" spans="1:53" s="205" customFormat="1" ht="32.25" customHeight="1" thickBot="1">
      <c r="B42" s="190"/>
      <c r="C42" s="705" t="s">
        <v>47</v>
      </c>
      <c r="D42" s="705"/>
      <c r="E42" s="268">
        <v>2</v>
      </c>
      <c r="F42" s="109"/>
      <c r="G42" s="107">
        <f t="shared" si="8"/>
        <v>8</v>
      </c>
      <c r="H42" s="109"/>
      <c r="I42" s="247" t="s">
        <v>51</v>
      </c>
      <c r="J42" s="236">
        <f t="shared" si="9"/>
        <v>8</v>
      </c>
      <c r="K42" s="153">
        <f>IF(I42="Y",1,0)</f>
        <v>1</v>
      </c>
      <c r="M42" s="189"/>
      <c r="N42" s="190"/>
      <c r="O42" s="189"/>
      <c r="P42" s="189"/>
      <c r="Q42" s="190"/>
      <c r="R42" s="293"/>
      <c r="S42" s="190"/>
      <c r="T42" s="293"/>
      <c r="U42" s="190"/>
      <c r="V42" s="293"/>
      <c r="W42" s="293"/>
      <c r="X42" s="193"/>
      <c r="Y42" s="193"/>
      <c r="Z42" s="193"/>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row>
    <row r="43" spans="1:53" s="205" customFormat="1" ht="28.8">
      <c r="B43" s="190"/>
      <c r="C43" s="705" t="s">
        <v>95</v>
      </c>
      <c r="D43" s="705"/>
      <c r="E43" s="268"/>
      <c r="F43" s="109"/>
      <c r="G43" s="107"/>
      <c r="H43" s="109"/>
      <c r="I43" s="107"/>
      <c r="J43" s="236">
        <f t="shared" si="9"/>
        <v>0</v>
      </c>
      <c r="K43" s="153">
        <f>IF(I43="Y",1,0)</f>
        <v>0</v>
      </c>
      <c r="M43" s="730" t="s">
        <v>76</v>
      </c>
      <c r="N43" s="298"/>
      <c r="O43" s="655">
        <f>(I55+V41)/(G55+T41)</f>
        <v>0.78500000000000003</v>
      </c>
      <c r="P43" s="655"/>
      <c r="Q43" s="655"/>
      <c r="R43" s="655"/>
      <c r="S43" s="655"/>
      <c r="T43" s="655"/>
      <c r="U43" s="655"/>
      <c r="V43" s="656"/>
      <c r="W43" s="293"/>
      <c r="X43" s="193"/>
      <c r="Y43" s="193"/>
      <c r="Z43" s="193"/>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row>
    <row r="44" spans="1:53" s="205" customFormat="1" ht="16.5" customHeight="1" thickBot="1">
      <c r="B44" s="190"/>
      <c r="C44" s="705" t="s">
        <v>34</v>
      </c>
      <c r="D44" s="705"/>
      <c r="E44" s="268">
        <v>3</v>
      </c>
      <c r="F44" s="109"/>
      <c r="G44" s="107">
        <f t="shared" si="8"/>
        <v>12</v>
      </c>
      <c r="H44" s="109"/>
      <c r="I44" s="247" t="s">
        <v>52</v>
      </c>
      <c r="J44" s="236">
        <f t="shared" si="9"/>
        <v>0</v>
      </c>
      <c r="K44" s="153">
        <f t="shared" ref="K44:K46" si="10">IF(I44="Y",1,0)</f>
        <v>0</v>
      </c>
      <c r="M44" s="731"/>
      <c r="N44" s="299"/>
      <c r="O44" s="657"/>
      <c r="P44" s="657"/>
      <c r="Q44" s="657"/>
      <c r="R44" s="657"/>
      <c r="S44" s="657"/>
      <c r="T44" s="657"/>
      <c r="U44" s="657"/>
      <c r="V44" s="658"/>
      <c r="W44" s="300"/>
      <c r="X44" s="193"/>
      <c r="Y44" s="193"/>
      <c r="Z44" s="193"/>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row>
    <row r="45" spans="1:53" s="205" customFormat="1" ht="16.5" customHeight="1" thickBot="1">
      <c r="B45" s="190"/>
      <c r="C45" s="705" t="s">
        <v>33</v>
      </c>
      <c r="D45" s="705"/>
      <c r="E45" s="268">
        <v>4</v>
      </c>
      <c r="F45" s="109"/>
      <c r="G45" s="107">
        <f t="shared" si="8"/>
        <v>16</v>
      </c>
      <c r="H45" s="109"/>
      <c r="I45" s="247" t="s">
        <v>51</v>
      </c>
      <c r="J45" s="236">
        <f t="shared" si="9"/>
        <v>16</v>
      </c>
      <c r="K45" s="153">
        <f t="shared" si="10"/>
        <v>1</v>
      </c>
      <c r="M45" s="189"/>
      <c r="N45" s="190"/>
      <c r="O45" s="189"/>
      <c r="P45" s="189"/>
      <c r="Q45" s="190"/>
      <c r="R45" s="293"/>
      <c r="S45" s="190"/>
      <c r="T45" s="293"/>
      <c r="U45" s="190"/>
      <c r="V45" s="293"/>
      <c r="W45" s="300"/>
      <c r="X45" s="193"/>
      <c r="Y45" s="193"/>
      <c r="Z45" s="193"/>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row>
    <row r="46" spans="1:53" s="205" customFormat="1" ht="21" customHeight="1" thickBot="1">
      <c r="B46" s="190"/>
      <c r="C46" s="705" t="s">
        <v>45</v>
      </c>
      <c r="D46" s="705"/>
      <c r="E46" s="268">
        <v>5</v>
      </c>
      <c r="F46" s="109"/>
      <c r="G46" s="107">
        <f t="shared" si="8"/>
        <v>20</v>
      </c>
      <c r="H46" s="109"/>
      <c r="I46" s="247" t="s">
        <v>52</v>
      </c>
      <c r="J46" s="236">
        <f t="shared" si="9"/>
        <v>0</v>
      </c>
      <c r="K46" s="153">
        <f t="shared" si="10"/>
        <v>0</v>
      </c>
      <c r="M46" s="343" t="s">
        <v>65</v>
      </c>
      <c r="N46" s="302"/>
      <c r="O46" s="659" t="s">
        <v>63</v>
      </c>
      <c r="P46" s="660"/>
      <c r="Q46" s="660"/>
      <c r="R46" s="660"/>
      <c r="S46" s="660"/>
      <c r="T46" s="660"/>
      <c r="U46" s="660"/>
      <c r="V46" s="661"/>
      <c r="W46" s="293"/>
      <c r="X46" s="193"/>
      <c r="Y46" s="193"/>
      <c r="Z46" s="193"/>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row>
    <row r="47" spans="1:53" s="205" customFormat="1" ht="20.100000000000001" customHeight="1">
      <c r="B47" s="190"/>
      <c r="C47" s="190"/>
      <c r="D47" s="303" t="s">
        <v>58</v>
      </c>
      <c r="E47" s="190"/>
      <c r="F47" s="286"/>
      <c r="G47" s="131">
        <f>MAX(G40:G46)</f>
        <v>20</v>
      </c>
      <c r="H47" s="286"/>
      <c r="I47" s="134">
        <f>MAX(J40:J46)</f>
        <v>16</v>
      </c>
      <c r="J47" s="285"/>
      <c r="K47" s="153"/>
      <c r="M47" s="716" t="s">
        <v>64</v>
      </c>
      <c r="N47" s="304"/>
      <c r="O47" s="674">
        <f>IF(AA25=0,0,VLOOKUP(O43,Lookups!A2:C10,IF(O46="Industrial",2,3),TRUE))</f>
        <v>4</v>
      </c>
      <c r="P47" s="674"/>
      <c r="Q47" s="674"/>
      <c r="R47" s="674"/>
      <c r="S47" s="674"/>
      <c r="T47" s="674"/>
      <c r="U47" s="674"/>
      <c r="V47" s="675"/>
      <c r="W47" s="293"/>
      <c r="X47" s="193"/>
      <c r="Y47" s="193"/>
      <c r="Z47" s="193"/>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row>
    <row r="48" spans="1:53" s="205" customFormat="1" ht="20.100000000000001" customHeight="1" thickBot="1">
      <c r="B48" s="190"/>
      <c r="C48" s="190"/>
      <c r="D48" s="276"/>
      <c r="E48" s="190"/>
      <c r="F48" s="286"/>
      <c r="G48" s="286"/>
      <c r="H48" s="286"/>
      <c r="I48" s="305"/>
      <c r="J48" s="285"/>
      <c r="K48" s="153"/>
      <c r="M48" s="717"/>
      <c r="N48" s="306"/>
      <c r="O48" s="676"/>
      <c r="P48" s="676"/>
      <c r="Q48" s="676"/>
      <c r="R48" s="676"/>
      <c r="S48" s="676"/>
      <c r="T48" s="676"/>
      <c r="U48" s="676"/>
      <c r="V48" s="677"/>
      <c r="W48" s="293"/>
      <c r="X48" s="193"/>
      <c r="Y48" s="193"/>
      <c r="Z48" s="193"/>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row>
    <row r="49" spans="1:54" s="205" customFormat="1" ht="54">
      <c r="A49" s="231">
        <v>2</v>
      </c>
      <c r="B49" s="232"/>
      <c r="C49" s="291" t="s">
        <v>82</v>
      </c>
      <c r="D49" s="263"/>
      <c r="E49" s="190"/>
      <c r="F49" s="264"/>
      <c r="G49" s="265" t="s">
        <v>3</v>
      </c>
      <c r="H49" s="264"/>
      <c r="I49" s="266"/>
      <c r="J49" s="236"/>
      <c r="K49" s="153"/>
      <c r="L49" s="190"/>
      <c r="M49" s="307"/>
      <c r="N49" s="190"/>
      <c r="O49" s="718" t="str">
        <f>IF(AA25=0,AG15,"")</f>
        <v/>
      </c>
      <c r="P49" s="718"/>
      <c r="Q49" s="718"/>
      <c r="R49" s="718"/>
      <c r="S49" s="718"/>
      <c r="T49" s="718"/>
      <c r="U49" s="718"/>
      <c r="V49" s="718"/>
      <c r="W49" s="192"/>
      <c r="X49" s="193"/>
      <c r="Y49" s="193"/>
      <c r="Z49" s="193"/>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row>
    <row r="50" spans="1:54" s="205" customFormat="1" ht="15.6">
      <c r="B50" s="190"/>
      <c r="C50" s="719" t="s">
        <v>35</v>
      </c>
      <c r="D50" s="720"/>
      <c r="E50" s="236">
        <v>0</v>
      </c>
      <c r="F50" s="308"/>
      <c r="G50" s="110">
        <f>E50*$A$49</f>
        <v>0</v>
      </c>
      <c r="H50" s="110"/>
      <c r="I50" s="247" t="s">
        <v>52</v>
      </c>
      <c r="J50" s="236">
        <f t="shared" ref="J50:J52" si="11">IF(I50="Y",G50,0)</f>
        <v>0</v>
      </c>
      <c r="K50" s="153">
        <f>IF(I50="Y",1,0)</f>
        <v>0</v>
      </c>
      <c r="L50" s="190"/>
      <c r="M50" s="190"/>
      <c r="N50" s="190"/>
      <c r="O50" s="190"/>
      <c r="P50" s="190"/>
      <c r="Q50" s="190"/>
      <c r="R50" s="192"/>
      <c r="S50" s="190"/>
      <c r="T50" s="192"/>
      <c r="U50" s="190"/>
      <c r="V50" s="192"/>
      <c r="W50" s="192"/>
      <c r="X50" s="193"/>
      <c r="Y50" s="193"/>
      <c r="Z50" s="193"/>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row>
    <row r="51" spans="1:54" s="205" customFormat="1" ht="15.6">
      <c r="B51" s="190"/>
      <c r="C51" s="719" t="s">
        <v>27</v>
      </c>
      <c r="D51" s="720"/>
      <c r="E51" s="236">
        <v>5</v>
      </c>
      <c r="F51" s="308"/>
      <c r="G51" s="110">
        <v>6</v>
      </c>
      <c r="H51" s="110"/>
      <c r="I51" s="247" t="s">
        <v>51</v>
      </c>
      <c r="J51" s="236">
        <f t="shared" si="11"/>
        <v>6</v>
      </c>
      <c r="K51" s="153">
        <f t="shared" ref="K51:K52" si="12">IF(I51="Y",1,0)</f>
        <v>1</v>
      </c>
      <c r="L51" s="190"/>
      <c r="M51" s="190"/>
      <c r="N51" s="190"/>
      <c r="O51" s="190"/>
      <c r="P51" s="190"/>
      <c r="Q51" s="190"/>
      <c r="R51" s="192"/>
      <c r="S51" s="190"/>
      <c r="T51" s="192"/>
      <c r="U51" s="190"/>
      <c r="V51" s="192"/>
      <c r="W51" s="192"/>
      <c r="X51" s="193"/>
      <c r="Y51" s="193"/>
      <c r="Z51" s="193"/>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row>
    <row r="52" spans="1:54" s="205" customFormat="1" ht="31.5" customHeight="1">
      <c r="B52" s="190"/>
      <c r="C52" s="710" t="s">
        <v>100</v>
      </c>
      <c r="D52" s="711"/>
      <c r="E52" s="236"/>
      <c r="F52" s="308"/>
      <c r="G52" s="110">
        <v>10</v>
      </c>
      <c r="H52" s="110"/>
      <c r="I52" s="247" t="s">
        <v>52</v>
      </c>
      <c r="J52" s="236">
        <f t="shared" si="11"/>
        <v>0</v>
      </c>
      <c r="K52" s="153">
        <f t="shared" si="12"/>
        <v>0</v>
      </c>
      <c r="L52" s="190"/>
      <c r="M52" s="190"/>
      <c r="N52" s="190"/>
      <c r="O52" s="190"/>
      <c r="P52" s="190"/>
      <c r="Q52" s="190"/>
      <c r="R52" s="192"/>
      <c r="S52" s="190"/>
      <c r="T52" s="192"/>
      <c r="U52" s="190"/>
      <c r="V52" s="192"/>
      <c r="W52" s="192"/>
      <c r="X52" s="193"/>
      <c r="Y52" s="193"/>
      <c r="Z52" s="193"/>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row>
    <row r="53" spans="1:54" s="205" customFormat="1" ht="15.6">
      <c r="B53" s="190"/>
      <c r="C53" s="190"/>
      <c r="D53" s="131" t="s">
        <v>58</v>
      </c>
      <c r="E53" s="190"/>
      <c r="F53" s="286"/>
      <c r="G53" s="131">
        <f>MAX(G50:G52)</f>
        <v>10</v>
      </c>
      <c r="H53" s="286"/>
      <c r="I53" s="132">
        <f>MAX(J50:J52)</f>
        <v>6</v>
      </c>
      <c r="J53" s="236"/>
      <c r="K53" s="153"/>
      <c r="L53" s="190"/>
      <c r="M53" s="190"/>
      <c r="N53" s="190"/>
      <c r="O53" s="190"/>
      <c r="P53" s="190"/>
      <c r="Q53" s="190"/>
      <c r="R53" s="192"/>
      <c r="S53" s="190"/>
      <c r="T53" s="192"/>
      <c r="U53" s="190"/>
      <c r="V53" s="192"/>
      <c r="W53" s="192"/>
      <c r="X53" s="193"/>
      <c r="Y53" s="193"/>
      <c r="Z53" s="193"/>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row>
    <row r="54" spans="1:54" s="205" customFormat="1" ht="15" customHeight="1">
      <c r="B54" s="190"/>
      <c r="C54" s="190"/>
      <c r="D54" s="131"/>
      <c r="E54" s="190"/>
      <c r="F54" s="270"/>
      <c r="G54" s="270"/>
      <c r="H54" s="270"/>
      <c r="I54" s="270"/>
      <c r="J54" s="236"/>
      <c r="K54" s="153"/>
      <c r="L54" s="190"/>
      <c r="M54" s="190"/>
      <c r="N54" s="190"/>
      <c r="O54" s="190"/>
      <c r="P54" s="190"/>
      <c r="Q54" s="190"/>
      <c r="R54" s="192"/>
      <c r="S54" s="190"/>
      <c r="T54" s="192"/>
      <c r="U54" s="190"/>
      <c r="V54" s="192"/>
      <c r="W54" s="192"/>
      <c r="X54" s="193"/>
      <c r="Y54" s="193"/>
      <c r="Z54" s="193"/>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row>
    <row r="55" spans="1:54" ht="15.6">
      <c r="C55" s="309"/>
      <c r="D55" s="310" t="s">
        <v>59</v>
      </c>
      <c r="E55" s="311"/>
      <c r="F55" s="312"/>
      <c r="G55" s="135">
        <f>G14+G26+G32+G37+G47+G53</f>
        <v>70</v>
      </c>
      <c r="H55" s="312"/>
      <c r="I55" s="135">
        <f>I14+I26+I32+I37+I47+I53</f>
        <v>62</v>
      </c>
      <c r="J55" s="313"/>
      <c r="K55" s="314"/>
      <c r="L55" s="227"/>
      <c r="M55" s="227"/>
      <c r="N55" s="227"/>
      <c r="O55" s="227"/>
      <c r="P55" s="227"/>
      <c r="Q55" s="227"/>
      <c r="R55" s="227"/>
      <c r="S55" s="227"/>
      <c r="T55" s="227"/>
      <c r="U55" s="227"/>
      <c r="V55" s="227"/>
      <c r="W55" s="315"/>
      <c r="X55" s="316"/>
      <c r="Y55" s="316"/>
      <c r="Z55" s="316"/>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row>
    <row r="56" spans="1:54" ht="15.6">
      <c r="C56" s="309"/>
      <c r="D56" s="310"/>
      <c r="E56" s="311"/>
      <c r="F56" s="312"/>
      <c r="G56" s="135"/>
      <c r="H56" s="312"/>
      <c r="I56" s="135"/>
      <c r="J56" s="313"/>
      <c r="K56" s="314"/>
      <c r="L56" s="227"/>
      <c r="M56" s="227"/>
      <c r="N56" s="227"/>
      <c r="O56" s="227"/>
      <c r="P56" s="227"/>
      <c r="Q56" s="227"/>
      <c r="R56" s="227"/>
      <c r="S56" s="227"/>
      <c r="T56" s="227"/>
      <c r="U56" s="227"/>
      <c r="V56" s="227"/>
      <c r="W56" s="315"/>
      <c r="X56" s="316"/>
      <c r="Y56" s="316"/>
      <c r="Z56" s="316"/>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row>
    <row r="57" spans="1:54">
      <c r="C57" s="317"/>
      <c r="D57" s="317"/>
      <c r="E57" s="317"/>
      <c r="F57" s="317"/>
      <c r="G57" s="317"/>
      <c r="H57" s="317"/>
      <c r="I57" s="317"/>
      <c r="J57" s="227"/>
      <c r="K57" s="318"/>
      <c r="L57" s="227"/>
      <c r="M57" s="227"/>
      <c r="N57" s="227"/>
      <c r="O57" s="227"/>
      <c r="P57" s="227"/>
      <c r="Q57" s="227"/>
      <c r="R57" s="315"/>
      <c r="S57" s="227"/>
      <c r="T57" s="315"/>
      <c r="U57" s="227"/>
      <c r="V57" s="315"/>
      <c r="W57" s="315"/>
      <c r="X57" s="316"/>
      <c r="Y57" s="316"/>
      <c r="Z57" s="316"/>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row>
    <row r="58" spans="1:54" ht="18">
      <c r="C58" s="291" t="s">
        <v>108</v>
      </c>
      <c r="D58" s="227"/>
      <c r="E58" s="227"/>
      <c r="F58" s="227"/>
      <c r="G58" s="227"/>
      <c r="H58" s="227"/>
      <c r="I58" s="227"/>
      <c r="J58" s="227"/>
      <c r="K58" s="318"/>
      <c r="L58" s="227"/>
      <c r="M58" s="227"/>
      <c r="N58" s="227"/>
      <c r="O58" s="227"/>
      <c r="P58" s="227"/>
      <c r="Q58" s="227"/>
      <c r="R58" s="315"/>
      <c r="S58" s="227"/>
      <c r="T58" s="315"/>
      <c r="U58" s="227"/>
      <c r="V58" s="315"/>
      <c r="W58" s="315"/>
      <c r="X58" s="316"/>
      <c r="Y58" s="316"/>
      <c r="Z58" s="316"/>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row>
    <row r="59" spans="1:54" ht="37.5" customHeight="1">
      <c r="C59" s="705" t="s">
        <v>107</v>
      </c>
      <c r="D59" s="705"/>
      <c r="E59" s="268">
        <v>0</v>
      </c>
      <c r="F59" s="319"/>
      <c r="G59" s="168"/>
      <c r="H59" s="167"/>
      <c r="I59" s="227"/>
      <c r="J59" s="227"/>
      <c r="K59" s="318"/>
      <c r="L59" s="227"/>
      <c r="M59" s="227"/>
      <c r="N59" s="227"/>
      <c r="O59" s="227"/>
      <c r="P59" s="227"/>
      <c r="Q59" s="227"/>
      <c r="R59" s="315"/>
      <c r="S59" s="227"/>
      <c r="T59" s="315"/>
      <c r="U59" s="227"/>
      <c r="V59" s="315"/>
      <c r="W59" s="315"/>
      <c r="X59" s="316"/>
      <c r="Y59" s="316"/>
      <c r="Z59" s="316"/>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row>
    <row r="60" spans="1:54" ht="15.6">
      <c r="C60" s="320" t="s">
        <v>129</v>
      </c>
      <c r="D60" s="321"/>
      <c r="E60" s="268"/>
      <c r="F60" s="167"/>
      <c r="G60" s="168"/>
      <c r="H60" s="167"/>
      <c r="I60" s="227"/>
      <c r="J60" s="227"/>
      <c r="K60" s="318"/>
      <c r="L60" s="227"/>
      <c r="M60" s="227"/>
      <c r="N60" s="227"/>
      <c r="O60" s="227"/>
      <c r="P60" s="227"/>
      <c r="Q60" s="227"/>
      <c r="R60" s="315"/>
      <c r="S60" s="227"/>
      <c r="T60" s="315"/>
      <c r="U60" s="227"/>
      <c r="V60" s="315"/>
      <c r="W60" s="315"/>
      <c r="X60" s="316"/>
      <c r="Y60" s="316"/>
      <c r="Z60" s="316"/>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row>
    <row r="61" spans="1:54" ht="15.6">
      <c r="C61" s="714" t="s">
        <v>130</v>
      </c>
      <c r="D61" s="721"/>
      <c r="E61" s="268"/>
      <c r="F61" s="167"/>
      <c r="G61" s="168"/>
      <c r="H61" s="167"/>
      <c r="I61" s="227"/>
      <c r="J61" s="227"/>
      <c r="K61" s="318"/>
      <c r="L61" s="227"/>
      <c r="M61" s="227"/>
      <c r="N61" s="227"/>
      <c r="O61" s="227"/>
      <c r="P61" s="227"/>
      <c r="Q61" s="227"/>
      <c r="R61" s="315"/>
      <c r="S61" s="227"/>
      <c r="T61" s="315"/>
      <c r="U61" s="227"/>
      <c r="V61" s="315"/>
      <c r="W61" s="315"/>
      <c r="X61" s="316"/>
      <c r="Y61" s="316"/>
      <c r="Z61" s="316"/>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row>
    <row r="62" spans="1:54" ht="15.6">
      <c r="C62" s="714" t="s">
        <v>131</v>
      </c>
      <c r="D62" s="715"/>
      <c r="E62" s="227"/>
      <c r="F62" s="227"/>
      <c r="G62" s="322"/>
      <c r="H62" s="227"/>
      <c r="I62" s="227"/>
      <c r="J62" s="227"/>
      <c r="K62" s="318"/>
      <c r="L62" s="227"/>
      <c r="M62" s="227"/>
      <c r="N62" s="227"/>
      <c r="O62" s="227"/>
      <c r="P62" s="227"/>
      <c r="Q62" s="227"/>
      <c r="R62" s="315"/>
      <c r="S62" s="227"/>
      <c r="T62" s="315"/>
      <c r="U62" s="227"/>
      <c r="V62" s="315"/>
      <c r="W62" s="315"/>
      <c r="X62" s="316"/>
      <c r="Y62" s="316"/>
      <c r="Z62" s="316"/>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7"/>
      <c r="AZ62" s="227"/>
      <c r="BA62" s="227"/>
      <c r="BB62" s="227"/>
    </row>
    <row r="63" spans="1:54" ht="15.6">
      <c r="C63" s="705" t="s">
        <v>112</v>
      </c>
      <c r="D63" s="705"/>
      <c r="E63" s="227"/>
      <c r="F63" s="227"/>
      <c r="G63" s="322"/>
      <c r="H63" s="227"/>
      <c r="I63" s="227"/>
      <c r="J63" s="227"/>
      <c r="K63" s="318"/>
      <c r="L63" s="227"/>
      <c r="M63" s="227"/>
      <c r="N63" s="227"/>
      <c r="O63" s="227"/>
      <c r="P63" s="227"/>
      <c r="Q63" s="227"/>
      <c r="R63" s="315"/>
      <c r="S63" s="227"/>
      <c r="T63" s="315"/>
      <c r="U63" s="227"/>
      <c r="V63" s="315"/>
      <c r="W63" s="315"/>
      <c r="X63" s="316"/>
      <c r="Y63" s="316"/>
      <c r="Z63" s="316"/>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row>
    <row r="64" spans="1:54" ht="15.6">
      <c r="C64" s="705" t="s">
        <v>113</v>
      </c>
      <c r="D64" s="705"/>
      <c r="E64" s="268">
        <v>0</v>
      </c>
      <c r="F64" s="319"/>
      <c r="G64" s="168"/>
      <c r="H64" s="166"/>
      <c r="I64" s="247" t="s">
        <v>51</v>
      </c>
      <c r="J64" s="227"/>
      <c r="K64" s="318"/>
      <c r="L64" s="227"/>
      <c r="M64" s="227"/>
      <c r="N64" s="227"/>
      <c r="O64" s="227"/>
      <c r="P64" s="227"/>
      <c r="Q64" s="227"/>
      <c r="R64" s="315"/>
      <c r="S64" s="227"/>
      <c r="T64" s="315"/>
      <c r="U64" s="227"/>
      <c r="V64" s="315"/>
      <c r="W64" s="315"/>
      <c r="X64" s="316"/>
      <c r="Y64" s="316"/>
      <c r="Z64" s="316"/>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row>
    <row r="65" spans="3:54" ht="36" customHeight="1">
      <c r="C65" s="705" t="s">
        <v>120</v>
      </c>
      <c r="D65" s="705"/>
      <c r="E65" s="268"/>
      <c r="F65" s="319"/>
      <c r="G65" s="168"/>
      <c r="H65" s="166"/>
      <c r="I65" s="247" t="s">
        <v>52</v>
      </c>
      <c r="J65" s="227"/>
      <c r="K65" s="318"/>
      <c r="L65" s="227"/>
      <c r="M65" s="227"/>
      <c r="N65" s="227"/>
      <c r="O65" s="227"/>
      <c r="P65" s="227"/>
      <c r="Q65" s="227"/>
      <c r="R65" s="315"/>
      <c r="S65" s="227"/>
      <c r="T65" s="315"/>
      <c r="U65" s="227"/>
      <c r="V65" s="315"/>
      <c r="W65" s="315"/>
      <c r="X65" s="316"/>
      <c r="Y65" s="316"/>
      <c r="Z65" s="316"/>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row>
    <row r="66" spans="3:54" ht="15.6">
      <c r="C66" s="710" t="s">
        <v>114</v>
      </c>
      <c r="D66" s="711"/>
      <c r="E66" s="268"/>
      <c r="F66" s="319"/>
      <c r="G66" s="168"/>
      <c r="H66" s="166"/>
      <c r="I66" s="247" t="s">
        <v>52</v>
      </c>
      <c r="J66" s="227"/>
      <c r="K66" s="318"/>
      <c r="L66" s="227"/>
      <c r="M66" s="227"/>
      <c r="N66" s="227"/>
      <c r="O66" s="227"/>
      <c r="P66" s="227"/>
      <c r="Q66" s="227"/>
      <c r="R66" s="315"/>
      <c r="S66" s="227"/>
      <c r="T66" s="315"/>
      <c r="U66" s="227"/>
      <c r="V66" s="315"/>
      <c r="W66" s="315"/>
      <c r="X66" s="316"/>
      <c r="Y66" s="316"/>
      <c r="Z66" s="316"/>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row>
    <row r="67" spans="3:54" ht="15.6">
      <c r="C67" s="712" t="s">
        <v>115</v>
      </c>
      <c r="D67" s="713"/>
      <c r="E67" s="268"/>
      <c r="F67" s="319"/>
      <c r="G67" s="168"/>
      <c r="H67" s="166"/>
      <c r="I67" s="247" t="s">
        <v>52</v>
      </c>
      <c r="J67" s="227"/>
      <c r="K67" s="318"/>
      <c r="L67" s="227"/>
      <c r="M67" s="227"/>
      <c r="N67" s="227"/>
      <c r="O67" s="227"/>
      <c r="P67" s="227"/>
      <c r="Q67" s="227"/>
      <c r="R67" s="315"/>
      <c r="S67" s="227"/>
      <c r="T67" s="315"/>
      <c r="U67" s="227"/>
      <c r="V67" s="315"/>
      <c r="W67" s="315"/>
      <c r="X67" s="316"/>
      <c r="Y67" s="316"/>
      <c r="Z67" s="316"/>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row>
    <row r="68" spans="3:54" ht="15.6">
      <c r="C68" s="705" t="s">
        <v>103</v>
      </c>
      <c r="D68" s="705"/>
      <c r="E68" s="268"/>
      <c r="F68" s="319"/>
      <c r="G68" s="749" t="s">
        <v>134</v>
      </c>
      <c r="H68" s="750"/>
      <c r="I68" s="751"/>
      <c r="J68" s="227"/>
      <c r="K68" s="318"/>
      <c r="L68" s="227"/>
      <c r="M68" s="227"/>
      <c r="N68" s="227"/>
      <c r="O68" s="227"/>
      <c r="P68" s="227"/>
      <c r="Q68" s="227"/>
      <c r="R68" s="315"/>
      <c r="S68" s="227"/>
      <c r="T68" s="315"/>
      <c r="U68" s="227"/>
      <c r="V68" s="315"/>
      <c r="W68" s="315"/>
      <c r="X68" s="316"/>
      <c r="Y68" s="316"/>
      <c r="Z68" s="316"/>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c r="BA68" s="227"/>
      <c r="BB68" s="227"/>
    </row>
    <row r="69" spans="3:54" ht="31.5" customHeight="1">
      <c r="C69" s="710" t="s">
        <v>111</v>
      </c>
      <c r="D69" s="711"/>
      <c r="E69" s="268"/>
      <c r="F69" s="319"/>
      <c r="G69" s="168"/>
      <c r="H69" s="167"/>
      <c r="I69" s="167"/>
      <c r="J69" s="227"/>
      <c r="K69" s="318"/>
      <c r="L69" s="227"/>
      <c r="M69" s="227"/>
      <c r="N69" s="227"/>
      <c r="O69" s="227"/>
      <c r="P69" s="227"/>
      <c r="Q69" s="227"/>
      <c r="R69" s="315"/>
      <c r="S69" s="227"/>
      <c r="T69" s="315"/>
      <c r="U69" s="227"/>
      <c r="V69" s="315"/>
      <c r="W69" s="315"/>
      <c r="X69" s="316"/>
      <c r="Y69" s="316"/>
      <c r="Z69" s="316"/>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row>
    <row r="70" spans="3:54" ht="15.6">
      <c r="C70" s="712" t="s">
        <v>116</v>
      </c>
      <c r="D70" s="713"/>
      <c r="E70" s="268"/>
      <c r="F70" s="319"/>
      <c r="G70" s="749" t="s">
        <v>135</v>
      </c>
      <c r="H70" s="750"/>
      <c r="I70" s="751"/>
      <c r="J70" s="227"/>
      <c r="K70" s="318"/>
      <c r="L70" s="227"/>
      <c r="M70" s="227"/>
      <c r="N70" s="227"/>
      <c r="O70" s="227"/>
      <c r="P70" s="227"/>
      <c r="Q70" s="227"/>
      <c r="R70" s="315"/>
      <c r="S70" s="227"/>
      <c r="T70" s="315"/>
      <c r="U70" s="227"/>
      <c r="V70" s="315"/>
      <c r="W70" s="315"/>
      <c r="X70" s="316"/>
      <c r="Y70" s="316"/>
      <c r="Z70" s="316"/>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27"/>
      <c r="BA70" s="227"/>
      <c r="BB70" s="227"/>
    </row>
    <row r="71" spans="3:54" ht="15.6">
      <c r="C71" s="705" t="s">
        <v>117</v>
      </c>
      <c r="D71" s="705"/>
      <c r="E71" s="268"/>
      <c r="F71" s="319"/>
      <c r="G71" s="749" t="s">
        <v>135</v>
      </c>
      <c r="H71" s="750"/>
      <c r="I71" s="751"/>
      <c r="J71" s="227"/>
      <c r="K71" s="318"/>
      <c r="L71" s="227"/>
      <c r="M71" s="227"/>
      <c r="N71" s="227"/>
      <c r="O71" s="227"/>
      <c r="P71" s="227"/>
      <c r="Q71" s="227"/>
      <c r="R71" s="315"/>
      <c r="S71" s="227"/>
      <c r="T71" s="315"/>
      <c r="U71" s="227"/>
      <c r="V71" s="315"/>
      <c r="W71" s="315"/>
      <c r="X71" s="316"/>
      <c r="Y71" s="316"/>
      <c r="Z71" s="316"/>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c r="AZ71" s="227"/>
      <c r="BA71" s="227"/>
      <c r="BB71" s="227"/>
    </row>
    <row r="72" spans="3:54" ht="15.6">
      <c r="C72" s="705" t="s">
        <v>118</v>
      </c>
      <c r="D72" s="705"/>
      <c r="E72" s="268"/>
      <c r="F72" s="319"/>
      <c r="G72" s="749" t="s">
        <v>135</v>
      </c>
      <c r="H72" s="750"/>
      <c r="I72" s="751"/>
      <c r="J72" s="227"/>
      <c r="K72" s="318"/>
      <c r="L72" s="227"/>
      <c r="M72" s="227"/>
      <c r="N72" s="227"/>
      <c r="O72" s="227"/>
      <c r="P72" s="227"/>
      <c r="Q72" s="227"/>
      <c r="R72" s="315"/>
      <c r="S72" s="227"/>
      <c r="T72" s="315"/>
      <c r="U72" s="227"/>
      <c r="V72" s="315"/>
      <c r="W72" s="315"/>
      <c r="X72" s="316"/>
      <c r="Y72" s="316"/>
      <c r="Z72" s="316"/>
      <c r="AA72" s="227"/>
      <c r="AB72" s="227"/>
      <c r="AC72" s="227"/>
      <c r="AD72" s="227"/>
      <c r="AE72" s="227"/>
      <c r="AF72" s="227"/>
      <c r="AG72" s="227"/>
      <c r="AH72" s="227"/>
      <c r="AI72" s="227"/>
      <c r="AJ72" s="227"/>
      <c r="AK72" s="227"/>
      <c r="AL72" s="227"/>
      <c r="AM72" s="227"/>
      <c r="AN72" s="227"/>
      <c r="AO72" s="227"/>
      <c r="AP72" s="227"/>
      <c r="AQ72" s="227"/>
      <c r="AR72" s="227"/>
      <c r="AS72" s="227"/>
      <c r="AT72" s="227"/>
      <c r="AU72" s="227"/>
      <c r="AV72" s="227"/>
      <c r="AW72" s="227"/>
      <c r="AX72" s="227"/>
      <c r="AY72" s="227"/>
      <c r="AZ72" s="227"/>
      <c r="BA72" s="227"/>
      <c r="BB72" s="227"/>
    </row>
    <row r="73" spans="3:54" ht="15.6">
      <c r="C73" s="705" t="s">
        <v>119</v>
      </c>
      <c r="D73" s="705"/>
      <c r="E73" s="268"/>
      <c r="F73" s="319"/>
      <c r="G73" s="749" t="s">
        <v>135</v>
      </c>
      <c r="H73" s="750"/>
      <c r="I73" s="751"/>
      <c r="J73" s="227"/>
      <c r="K73" s="318"/>
      <c r="L73" s="227"/>
      <c r="M73" s="227"/>
      <c r="N73" s="227"/>
      <c r="O73" s="227"/>
      <c r="P73" s="227"/>
      <c r="Q73" s="227"/>
      <c r="R73" s="315"/>
      <c r="S73" s="227"/>
      <c r="T73" s="315"/>
      <c r="U73" s="227"/>
      <c r="V73" s="315"/>
      <c r="W73" s="315"/>
      <c r="X73" s="316"/>
      <c r="Y73" s="316"/>
      <c r="Z73" s="316"/>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row>
    <row r="74" spans="3:54" ht="15.6">
      <c r="C74" s="761" t="s">
        <v>110</v>
      </c>
      <c r="D74" s="761"/>
      <c r="E74" s="268"/>
      <c r="F74" s="319"/>
      <c r="G74" s="762" t="s">
        <v>123</v>
      </c>
      <c r="H74" s="763"/>
      <c r="I74" s="764"/>
      <c r="J74" s="227"/>
      <c r="K74" s="318"/>
      <c r="L74" s="227"/>
      <c r="M74" s="227"/>
      <c r="N74" s="227"/>
      <c r="O74" s="227"/>
      <c r="P74" s="227"/>
      <c r="Q74" s="227"/>
      <c r="R74" s="315"/>
      <c r="S74" s="227"/>
      <c r="T74" s="315"/>
      <c r="U74" s="227"/>
      <c r="V74" s="315"/>
      <c r="W74" s="315"/>
      <c r="X74" s="316"/>
      <c r="Y74" s="316"/>
      <c r="Z74" s="316"/>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row>
    <row r="75" spans="3:54" ht="17.25" customHeight="1">
      <c r="C75" s="752" t="s">
        <v>136</v>
      </c>
      <c r="D75" s="753"/>
      <c r="E75" s="753"/>
      <c r="F75" s="753"/>
      <c r="G75" s="753"/>
      <c r="H75" s="753"/>
      <c r="I75" s="754"/>
      <c r="J75" s="227"/>
      <c r="K75" s="323"/>
      <c r="L75" s="324"/>
      <c r="M75" s="227"/>
      <c r="N75" s="227"/>
      <c r="O75" s="227"/>
      <c r="P75" s="227"/>
      <c r="Q75" s="227"/>
      <c r="R75" s="315"/>
      <c r="S75" s="227"/>
      <c r="T75" s="315"/>
      <c r="U75" s="227"/>
      <c r="V75" s="315"/>
      <c r="W75" s="315"/>
      <c r="X75" s="316"/>
      <c r="Y75" s="316"/>
      <c r="Z75" s="316"/>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7"/>
      <c r="AY75" s="227"/>
      <c r="AZ75" s="227"/>
      <c r="BA75" s="227"/>
      <c r="BB75" s="227"/>
    </row>
    <row r="76" spans="3:54" ht="30.75" customHeight="1">
      <c r="C76" s="755" t="s">
        <v>133</v>
      </c>
      <c r="D76" s="756"/>
      <c r="E76" s="756"/>
      <c r="F76" s="756"/>
      <c r="G76" s="756"/>
      <c r="H76" s="756"/>
      <c r="I76" s="757"/>
      <c r="J76" s="227"/>
      <c r="K76" s="323"/>
      <c r="L76" s="324"/>
      <c r="M76" s="227"/>
      <c r="N76" s="227"/>
      <c r="O76" s="227"/>
      <c r="P76" s="227"/>
      <c r="Q76" s="227"/>
      <c r="R76" s="315"/>
      <c r="S76" s="227"/>
      <c r="T76" s="315"/>
      <c r="U76" s="227"/>
      <c r="V76" s="315"/>
      <c r="W76" s="315"/>
      <c r="X76" s="316"/>
      <c r="Y76" s="316"/>
      <c r="Z76" s="316"/>
      <c r="AA76" s="227"/>
      <c r="AB76" s="227"/>
      <c r="AC76" s="227"/>
      <c r="AD76" s="227"/>
      <c r="AE76" s="227"/>
      <c r="AF76" s="227"/>
      <c r="AG76" s="227"/>
      <c r="AH76" s="227"/>
      <c r="AI76" s="227"/>
      <c r="AJ76" s="227"/>
      <c r="AK76" s="227"/>
      <c r="AL76" s="227"/>
      <c r="AM76" s="227"/>
      <c r="AN76" s="227"/>
      <c r="AO76" s="227"/>
      <c r="AP76" s="227"/>
      <c r="AQ76" s="227"/>
      <c r="AR76" s="227"/>
      <c r="AS76" s="227"/>
      <c r="AT76" s="227"/>
      <c r="AU76" s="227"/>
      <c r="AV76" s="227"/>
      <c r="AW76" s="227"/>
      <c r="AX76" s="227"/>
      <c r="AY76" s="227"/>
      <c r="AZ76" s="227"/>
      <c r="BA76" s="227"/>
      <c r="BB76" s="227"/>
    </row>
    <row r="77" spans="3:54" ht="30" customHeight="1">
      <c r="C77" s="758" t="s">
        <v>132</v>
      </c>
      <c r="D77" s="759"/>
      <c r="E77" s="759"/>
      <c r="F77" s="759"/>
      <c r="G77" s="759"/>
      <c r="H77" s="759"/>
      <c r="I77" s="760"/>
      <c r="J77" s="227"/>
      <c r="K77" s="323"/>
      <c r="L77" s="324"/>
      <c r="M77" s="227"/>
      <c r="N77" s="227"/>
      <c r="O77" s="227"/>
      <c r="P77" s="227"/>
      <c r="Q77" s="227"/>
      <c r="R77" s="315"/>
      <c r="S77" s="227"/>
      <c r="T77" s="315"/>
      <c r="U77" s="227"/>
      <c r="V77" s="315"/>
      <c r="W77" s="315"/>
      <c r="X77" s="316"/>
      <c r="Y77" s="316"/>
      <c r="Z77" s="316"/>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row>
    <row r="78" spans="3:54">
      <c r="C78" s="227"/>
      <c r="D78" s="227"/>
      <c r="E78" s="227"/>
      <c r="F78" s="227"/>
      <c r="G78" s="227"/>
      <c r="H78" s="227"/>
      <c r="I78" s="227"/>
      <c r="J78" s="227"/>
      <c r="K78" s="323"/>
      <c r="L78" s="324"/>
      <c r="M78" s="227"/>
      <c r="N78" s="227"/>
      <c r="O78" s="227"/>
      <c r="P78" s="227"/>
      <c r="Q78" s="227"/>
      <c r="R78" s="315"/>
      <c r="S78" s="227"/>
      <c r="T78" s="315"/>
      <c r="U78" s="227"/>
      <c r="V78" s="315"/>
      <c r="W78" s="315"/>
      <c r="X78" s="316"/>
      <c r="Y78" s="316"/>
      <c r="Z78" s="316"/>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7"/>
      <c r="BA78" s="227"/>
      <c r="BB78" s="227"/>
    </row>
    <row r="79" spans="3:54">
      <c r="C79" s="227"/>
      <c r="D79" s="227"/>
      <c r="E79" s="227"/>
      <c r="F79" s="227"/>
      <c r="G79" s="227"/>
      <c r="H79" s="227"/>
      <c r="I79" s="227"/>
      <c r="J79" s="227"/>
      <c r="K79" s="323"/>
      <c r="L79" s="324"/>
      <c r="M79" s="227"/>
      <c r="N79" s="227"/>
      <c r="O79" s="227"/>
      <c r="P79" s="227"/>
      <c r="Q79" s="227"/>
      <c r="R79" s="315"/>
      <c r="S79" s="227"/>
      <c r="T79" s="315"/>
      <c r="U79" s="227"/>
      <c r="V79" s="315"/>
      <c r="W79" s="315"/>
      <c r="X79" s="316"/>
      <c r="Y79" s="316"/>
      <c r="Z79" s="316"/>
      <c r="AA79" s="227"/>
      <c r="AB79" s="227"/>
      <c r="AC79" s="227"/>
      <c r="AD79" s="227"/>
      <c r="AE79" s="227"/>
      <c r="AF79" s="227"/>
      <c r="AG79" s="227"/>
      <c r="AH79" s="227"/>
      <c r="AI79" s="227"/>
      <c r="AJ79" s="227"/>
      <c r="AK79" s="227"/>
      <c r="AL79" s="227"/>
      <c r="AM79" s="227"/>
      <c r="AN79" s="227"/>
      <c r="AO79" s="227"/>
      <c r="AP79" s="227"/>
      <c r="AQ79" s="227"/>
      <c r="AR79" s="227"/>
      <c r="AS79" s="227"/>
      <c r="AT79" s="227"/>
      <c r="AU79" s="227"/>
      <c r="AV79" s="227"/>
      <c r="AW79" s="227"/>
      <c r="AX79" s="227"/>
      <c r="AY79" s="227"/>
      <c r="AZ79" s="227"/>
      <c r="BA79" s="227"/>
      <c r="BB79" s="227"/>
    </row>
    <row r="80" spans="3:54">
      <c r="C80" s="227"/>
      <c r="D80" s="227"/>
      <c r="E80" s="227"/>
      <c r="F80" s="227"/>
      <c r="G80" s="227"/>
      <c r="H80" s="227"/>
      <c r="I80" s="227"/>
      <c r="J80" s="227"/>
      <c r="K80" s="323"/>
      <c r="L80" s="324"/>
      <c r="M80" s="227"/>
      <c r="N80" s="227"/>
      <c r="O80" s="227"/>
      <c r="P80" s="227"/>
      <c r="Q80" s="227"/>
      <c r="R80" s="315"/>
      <c r="S80" s="227"/>
      <c r="T80" s="315"/>
      <c r="U80" s="227"/>
      <c r="V80" s="315"/>
      <c r="W80" s="315"/>
      <c r="X80" s="316"/>
      <c r="Y80" s="316"/>
      <c r="Z80" s="316"/>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AZ80" s="227"/>
      <c r="BA80" s="227"/>
      <c r="BB80" s="227"/>
    </row>
    <row r="81" spans="3:54" s="189" customFormat="1">
      <c r="C81" s="227"/>
      <c r="D81" s="227"/>
      <c r="E81" s="325"/>
      <c r="F81" s="325"/>
      <c r="G81" s="325"/>
      <c r="H81" s="325"/>
      <c r="I81" s="325"/>
      <c r="J81" s="325"/>
      <c r="K81" s="323"/>
      <c r="L81" s="324"/>
      <c r="M81" s="227"/>
      <c r="N81" s="227"/>
      <c r="O81" s="227"/>
      <c r="P81" s="227"/>
      <c r="Q81" s="227"/>
      <c r="R81" s="315"/>
      <c r="S81" s="227"/>
      <c r="T81" s="315"/>
      <c r="U81" s="227"/>
      <c r="V81" s="315"/>
      <c r="W81" s="315"/>
      <c r="X81" s="316"/>
      <c r="Y81" s="316"/>
      <c r="Z81" s="316"/>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7"/>
      <c r="BB81" s="227"/>
    </row>
    <row r="82" spans="3:54" s="189" customFormat="1">
      <c r="C82" s="227"/>
      <c r="D82" s="227"/>
      <c r="E82" s="325"/>
      <c r="F82" s="325"/>
      <c r="G82" s="325"/>
      <c r="H82" s="325"/>
      <c r="I82" s="325"/>
      <c r="J82" s="325"/>
      <c r="K82" s="323"/>
      <c r="L82" s="324"/>
      <c r="M82" s="227"/>
      <c r="N82" s="227"/>
      <c r="O82" s="227"/>
      <c r="P82" s="227"/>
      <c r="Q82" s="227"/>
      <c r="R82" s="315"/>
      <c r="S82" s="227"/>
      <c r="T82" s="315"/>
      <c r="U82" s="227"/>
      <c r="V82" s="315"/>
      <c r="W82" s="315"/>
      <c r="X82" s="316"/>
      <c r="Y82" s="316"/>
      <c r="Z82" s="316"/>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s="227"/>
      <c r="AZ82" s="227"/>
      <c r="BA82" s="227"/>
      <c r="BB82" s="227"/>
    </row>
    <row r="83" spans="3:54" s="189" customFormat="1">
      <c r="C83" s="227"/>
      <c r="D83" s="227"/>
      <c r="E83" s="325"/>
      <c r="F83" s="325"/>
      <c r="G83" s="325"/>
      <c r="H83" s="325"/>
      <c r="I83" s="325"/>
      <c r="J83" s="325"/>
      <c r="K83" s="323"/>
      <c r="L83" s="324"/>
      <c r="M83" s="227"/>
      <c r="N83" s="227"/>
      <c r="O83" s="227"/>
      <c r="P83" s="227"/>
      <c r="Q83" s="227"/>
      <c r="R83" s="315"/>
      <c r="S83" s="227"/>
      <c r="T83" s="315"/>
      <c r="U83" s="227"/>
      <c r="V83" s="315"/>
      <c r="W83" s="315"/>
      <c r="X83" s="316"/>
      <c r="Y83" s="316"/>
      <c r="Z83" s="316"/>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7"/>
    </row>
    <row r="84" spans="3:54" s="189" customFormat="1">
      <c r="C84" s="227"/>
      <c r="D84" s="227"/>
      <c r="E84" s="325"/>
      <c r="F84" s="325"/>
      <c r="G84" s="325"/>
      <c r="H84" s="325"/>
      <c r="I84" s="325"/>
      <c r="J84" s="325"/>
      <c r="K84" s="323"/>
      <c r="L84" s="324"/>
      <c r="M84" s="227"/>
      <c r="N84" s="227"/>
      <c r="O84" s="227"/>
      <c r="P84" s="227"/>
      <c r="Q84" s="227"/>
      <c r="R84" s="315"/>
      <c r="S84" s="227"/>
      <c r="T84" s="315"/>
      <c r="U84" s="227"/>
      <c r="V84" s="315"/>
      <c r="W84" s="315"/>
      <c r="X84" s="316"/>
      <c r="Y84" s="316"/>
      <c r="Z84" s="316"/>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row>
    <row r="85" spans="3:54" s="189" customFormat="1">
      <c r="C85" s="227"/>
      <c r="D85" s="227"/>
      <c r="E85" s="325"/>
      <c r="F85" s="325"/>
      <c r="G85" s="325"/>
      <c r="H85" s="325"/>
      <c r="I85" s="325"/>
      <c r="J85" s="325"/>
      <c r="K85" s="323"/>
      <c r="L85" s="324"/>
      <c r="M85" s="227"/>
      <c r="N85" s="227"/>
      <c r="O85" s="227"/>
      <c r="P85" s="227"/>
      <c r="Q85" s="227"/>
      <c r="R85" s="315"/>
      <c r="S85" s="227"/>
      <c r="T85" s="315"/>
      <c r="U85" s="227"/>
      <c r="V85" s="315"/>
      <c r="W85" s="315"/>
      <c r="X85" s="316"/>
      <c r="Y85" s="316"/>
      <c r="Z85" s="316"/>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27"/>
      <c r="BB85" s="227"/>
    </row>
    <row r="86" spans="3:54" s="189" customFormat="1">
      <c r="C86" s="227"/>
      <c r="D86" s="227"/>
      <c r="E86" s="325"/>
      <c r="F86" s="325"/>
      <c r="G86" s="325"/>
      <c r="H86" s="325"/>
      <c r="I86" s="325"/>
      <c r="J86" s="325"/>
      <c r="K86" s="323"/>
      <c r="L86" s="324"/>
      <c r="M86" s="227"/>
      <c r="N86" s="227"/>
      <c r="O86" s="227"/>
      <c r="P86" s="227"/>
      <c r="Q86" s="227"/>
      <c r="R86" s="315"/>
      <c r="S86" s="227"/>
      <c r="T86" s="315"/>
      <c r="U86" s="227"/>
      <c r="V86" s="315"/>
      <c r="W86" s="315"/>
      <c r="X86" s="316"/>
      <c r="Y86" s="316"/>
      <c r="Z86" s="316"/>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row>
    <row r="87" spans="3:54" s="189" customFormat="1">
      <c r="C87" s="227"/>
      <c r="D87" s="227"/>
      <c r="E87" s="325"/>
      <c r="F87" s="325"/>
      <c r="G87" s="325"/>
      <c r="H87" s="325"/>
      <c r="I87" s="325"/>
      <c r="J87" s="325"/>
      <c r="K87" s="323"/>
      <c r="L87" s="324"/>
      <c r="M87" s="227"/>
      <c r="N87" s="227"/>
      <c r="O87" s="227"/>
      <c r="P87" s="227"/>
      <c r="Q87" s="227"/>
      <c r="R87" s="315"/>
      <c r="S87" s="227"/>
      <c r="T87" s="315"/>
      <c r="U87" s="227"/>
      <c r="V87" s="315"/>
      <c r="W87" s="315"/>
      <c r="X87" s="316"/>
      <c r="Y87" s="316"/>
      <c r="Z87" s="316"/>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c r="AZ87" s="227"/>
      <c r="BA87" s="227"/>
      <c r="BB87" s="227"/>
    </row>
    <row r="88" spans="3:54" s="189" customFormat="1">
      <c r="C88" s="227"/>
      <c r="D88" s="227"/>
      <c r="E88" s="325"/>
      <c r="F88" s="325"/>
      <c r="G88" s="325"/>
      <c r="H88" s="325"/>
      <c r="I88" s="325"/>
      <c r="J88" s="325"/>
      <c r="K88" s="323"/>
      <c r="L88" s="324"/>
      <c r="M88" s="227"/>
      <c r="N88" s="227"/>
      <c r="O88" s="227"/>
      <c r="P88" s="227"/>
      <c r="Q88" s="227"/>
      <c r="R88" s="315"/>
      <c r="S88" s="227"/>
      <c r="T88" s="315"/>
      <c r="U88" s="227"/>
      <c r="V88" s="315"/>
      <c r="W88" s="315"/>
      <c r="X88" s="316"/>
      <c r="Y88" s="316"/>
      <c r="Z88" s="316"/>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7"/>
      <c r="AX88" s="227"/>
      <c r="AY88" s="227"/>
      <c r="AZ88" s="227"/>
      <c r="BA88" s="227"/>
      <c r="BB88" s="227"/>
    </row>
    <row r="89" spans="3:54" s="189" customFormat="1">
      <c r="C89" s="227"/>
      <c r="D89" s="227"/>
      <c r="E89" s="325"/>
      <c r="F89" s="325"/>
      <c r="G89" s="325"/>
      <c r="H89" s="325"/>
      <c r="I89" s="325"/>
      <c r="J89" s="325"/>
      <c r="K89" s="323"/>
      <c r="L89" s="324"/>
      <c r="M89" s="227"/>
      <c r="N89" s="227"/>
      <c r="O89" s="227"/>
      <c r="P89" s="227"/>
      <c r="Q89" s="227"/>
      <c r="R89" s="315"/>
      <c r="S89" s="227"/>
      <c r="T89" s="315"/>
      <c r="U89" s="227"/>
      <c r="V89" s="315"/>
      <c r="W89" s="315"/>
      <c r="X89" s="316"/>
      <c r="Y89" s="316"/>
      <c r="Z89" s="316"/>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row>
    <row r="90" spans="3:54" s="189" customFormat="1">
      <c r="C90" s="227"/>
      <c r="D90" s="227"/>
      <c r="E90" s="325"/>
      <c r="F90" s="325"/>
      <c r="G90" s="325"/>
      <c r="H90" s="325"/>
      <c r="I90" s="325"/>
      <c r="J90" s="325"/>
      <c r="K90" s="323"/>
      <c r="L90" s="324"/>
      <c r="M90" s="227"/>
      <c r="N90" s="227"/>
      <c r="O90" s="227"/>
      <c r="P90" s="227"/>
      <c r="Q90" s="227"/>
      <c r="R90" s="315"/>
      <c r="S90" s="227"/>
      <c r="T90" s="315"/>
      <c r="U90" s="227"/>
      <c r="V90" s="315"/>
      <c r="W90" s="315"/>
      <c r="X90" s="316"/>
      <c r="Y90" s="316"/>
      <c r="Z90" s="316"/>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c r="AX90" s="227"/>
      <c r="AY90" s="227"/>
      <c r="AZ90" s="227"/>
      <c r="BA90" s="227"/>
      <c r="BB90" s="227"/>
    </row>
    <row r="91" spans="3:54" s="189" customFormat="1">
      <c r="C91" s="227"/>
      <c r="D91" s="227"/>
      <c r="E91" s="325"/>
      <c r="F91" s="325"/>
      <c r="G91" s="325"/>
      <c r="H91" s="325"/>
      <c r="I91" s="325"/>
      <c r="J91" s="325"/>
      <c r="K91" s="323"/>
      <c r="L91" s="324"/>
      <c r="M91" s="227"/>
      <c r="N91" s="227"/>
      <c r="O91" s="227"/>
      <c r="P91" s="227"/>
      <c r="Q91" s="227"/>
      <c r="R91" s="315"/>
      <c r="S91" s="227"/>
      <c r="T91" s="315"/>
      <c r="U91" s="227"/>
      <c r="V91" s="315"/>
      <c r="W91" s="315"/>
      <c r="X91" s="316"/>
      <c r="Y91" s="316"/>
      <c r="Z91" s="316"/>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c r="AX91" s="227"/>
      <c r="AY91" s="227"/>
      <c r="AZ91" s="227"/>
      <c r="BA91" s="227"/>
      <c r="BB91" s="227"/>
    </row>
    <row r="92" spans="3:54" s="189" customFormat="1">
      <c r="C92" s="227"/>
      <c r="D92" s="227"/>
      <c r="E92" s="325"/>
      <c r="F92" s="325"/>
      <c r="G92" s="325"/>
      <c r="H92" s="325"/>
      <c r="I92" s="325"/>
      <c r="J92" s="325"/>
      <c r="K92" s="323"/>
      <c r="L92" s="324"/>
      <c r="M92" s="227"/>
      <c r="N92" s="227"/>
      <c r="O92" s="227"/>
      <c r="P92" s="227"/>
      <c r="Q92" s="227"/>
      <c r="R92" s="315"/>
      <c r="S92" s="227"/>
      <c r="T92" s="315"/>
      <c r="U92" s="227"/>
      <c r="V92" s="315"/>
      <c r="W92" s="315"/>
      <c r="X92" s="316"/>
      <c r="Y92" s="316"/>
      <c r="Z92" s="316"/>
      <c r="AA92" s="227"/>
      <c r="AB92" s="227"/>
      <c r="AC92" s="227"/>
      <c r="AD92" s="227"/>
      <c r="AE92" s="227"/>
      <c r="AF92" s="227"/>
      <c r="AG92" s="227"/>
      <c r="AH92" s="227"/>
      <c r="AI92" s="227"/>
      <c r="AJ92" s="227"/>
      <c r="AK92" s="227"/>
      <c r="AL92" s="227"/>
      <c r="AM92" s="227"/>
      <c r="AN92" s="227"/>
      <c r="AO92" s="227"/>
      <c r="AP92" s="227"/>
      <c r="AQ92" s="227"/>
      <c r="AR92" s="227"/>
      <c r="AS92" s="227"/>
      <c r="AT92" s="227"/>
      <c r="AU92" s="227"/>
      <c r="AV92" s="227"/>
      <c r="AW92" s="227"/>
      <c r="AX92" s="227"/>
      <c r="AY92" s="227"/>
      <c r="AZ92" s="227"/>
      <c r="BA92" s="227"/>
      <c r="BB92" s="227"/>
    </row>
    <row r="93" spans="3:54" s="189" customFormat="1">
      <c r="C93" s="227"/>
      <c r="D93" s="227"/>
      <c r="E93" s="325"/>
      <c r="F93" s="325"/>
      <c r="G93" s="325"/>
      <c r="H93" s="325"/>
      <c r="I93" s="325"/>
      <c r="J93" s="325"/>
      <c r="K93" s="323"/>
      <c r="L93" s="324"/>
      <c r="M93" s="227"/>
      <c r="N93" s="227"/>
      <c r="O93" s="227"/>
      <c r="P93" s="227"/>
      <c r="Q93" s="227"/>
      <c r="R93" s="315"/>
      <c r="S93" s="227"/>
      <c r="T93" s="315"/>
      <c r="U93" s="227"/>
      <c r="V93" s="315"/>
      <c r="W93" s="315"/>
      <c r="X93" s="316"/>
      <c r="Y93" s="316"/>
      <c r="Z93" s="316"/>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c r="AX93" s="227"/>
      <c r="AY93" s="227"/>
      <c r="AZ93" s="227"/>
      <c r="BA93" s="227"/>
      <c r="BB93" s="227"/>
    </row>
    <row r="94" spans="3:54" s="189" customFormat="1">
      <c r="C94" s="227"/>
      <c r="D94" s="227"/>
      <c r="E94" s="325"/>
      <c r="F94" s="325"/>
      <c r="G94" s="325"/>
      <c r="H94" s="325"/>
      <c r="I94" s="325"/>
      <c r="J94" s="325"/>
      <c r="K94" s="323"/>
      <c r="L94" s="324"/>
      <c r="M94" s="227"/>
      <c r="N94" s="227"/>
      <c r="O94" s="227"/>
      <c r="P94" s="227"/>
      <c r="Q94" s="227"/>
      <c r="R94" s="315"/>
      <c r="S94" s="227"/>
      <c r="T94" s="315"/>
      <c r="U94" s="227"/>
      <c r="V94" s="315"/>
      <c r="W94" s="315"/>
      <c r="X94" s="316"/>
      <c r="Y94" s="316"/>
      <c r="Z94" s="316"/>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c r="AX94" s="227"/>
      <c r="AY94" s="227"/>
      <c r="AZ94" s="227"/>
      <c r="BA94" s="227"/>
      <c r="BB94" s="227"/>
    </row>
    <row r="95" spans="3:54" s="189" customFormat="1">
      <c r="C95" s="227"/>
      <c r="D95" s="227"/>
      <c r="E95" s="325"/>
      <c r="F95" s="325"/>
      <c r="G95" s="325"/>
      <c r="H95" s="325"/>
      <c r="I95" s="325"/>
      <c r="J95" s="325"/>
      <c r="K95" s="323"/>
      <c r="L95" s="324"/>
      <c r="M95" s="227"/>
      <c r="N95" s="227"/>
      <c r="O95" s="227"/>
      <c r="P95" s="227"/>
      <c r="Q95" s="227"/>
      <c r="R95" s="315"/>
      <c r="S95" s="227"/>
      <c r="T95" s="315"/>
      <c r="U95" s="227"/>
      <c r="V95" s="315"/>
      <c r="W95" s="315"/>
      <c r="X95" s="316"/>
      <c r="Y95" s="316"/>
      <c r="Z95" s="316"/>
      <c r="AA95" s="227"/>
      <c r="AB95" s="227"/>
      <c r="AC95" s="227"/>
      <c r="AD95" s="227"/>
      <c r="AE95" s="227"/>
      <c r="AF95" s="227"/>
      <c r="AG95" s="227"/>
      <c r="AH95" s="227"/>
      <c r="AI95" s="227"/>
      <c r="AJ95" s="227"/>
      <c r="AK95" s="227"/>
      <c r="AL95" s="227"/>
      <c r="AM95" s="227"/>
      <c r="AN95" s="227"/>
      <c r="AO95" s="227"/>
      <c r="AP95" s="227"/>
      <c r="AQ95" s="227"/>
      <c r="AR95" s="227"/>
      <c r="AS95" s="227"/>
      <c r="AT95" s="227"/>
      <c r="AU95" s="227"/>
      <c r="AV95" s="227"/>
      <c r="AW95" s="227"/>
      <c r="AX95" s="227"/>
      <c r="AY95" s="227"/>
      <c r="AZ95" s="227"/>
      <c r="BA95" s="227"/>
      <c r="BB95" s="227"/>
    </row>
    <row r="96" spans="3:54" s="189" customFormat="1">
      <c r="C96" s="227"/>
      <c r="D96" s="227"/>
      <c r="E96" s="325"/>
      <c r="F96" s="325"/>
      <c r="G96" s="325"/>
      <c r="H96" s="325"/>
      <c r="I96" s="325"/>
      <c r="J96" s="325"/>
      <c r="K96" s="323"/>
      <c r="L96" s="324"/>
      <c r="M96" s="227"/>
      <c r="N96" s="227"/>
      <c r="O96" s="227"/>
      <c r="P96" s="227"/>
      <c r="Q96" s="227"/>
      <c r="R96" s="315"/>
      <c r="S96" s="227"/>
      <c r="T96" s="315"/>
      <c r="U96" s="227"/>
      <c r="V96" s="315"/>
      <c r="W96" s="315"/>
      <c r="X96" s="316"/>
      <c r="Y96" s="316"/>
      <c r="Z96" s="316"/>
      <c r="AA96" s="227"/>
      <c r="AB96" s="227"/>
      <c r="AC96" s="227"/>
      <c r="AD96" s="227"/>
      <c r="AE96" s="227"/>
      <c r="AF96" s="227"/>
      <c r="AG96" s="227"/>
      <c r="AH96" s="227"/>
      <c r="AI96" s="227"/>
      <c r="AJ96" s="227"/>
      <c r="AK96" s="227"/>
      <c r="AL96" s="227"/>
      <c r="AM96" s="227"/>
      <c r="AN96" s="227"/>
      <c r="AO96" s="227"/>
      <c r="AP96" s="227"/>
      <c r="AQ96" s="227"/>
      <c r="AR96" s="227"/>
      <c r="AS96" s="227"/>
      <c r="AT96" s="227"/>
      <c r="AU96" s="227"/>
      <c r="AV96" s="227"/>
      <c r="AW96" s="227"/>
      <c r="AX96" s="227"/>
      <c r="AY96" s="227"/>
      <c r="AZ96" s="227"/>
      <c r="BA96" s="227"/>
      <c r="BB96" s="227"/>
    </row>
    <row r="97" spans="1:54">
      <c r="C97" s="227"/>
      <c r="D97" s="227"/>
      <c r="E97" s="325"/>
      <c r="F97" s="325"/>
      <c r="G97" s="325"/>
      <c r="H97" s="325"/>
      <c r="I97" s="325"/>
      <c r="J97" s="325"/>
      <c r="K97" s="323"/>
      <c r="L97" s="324"/>
      <c r="M97" s="227"/>
      <c r="N97" s="227"/>
      <c r="O97" s="227"/>
      <c r="P97" s="227"/>
      <c r="Q97" s="227"/>
      <c r="R97" s="315"/>
      <c r="S97" s="227"/>
      <c r="T97" s="315"/>
      <c r="U97" s="227"/>
      <c r="V97" s="315"/>
      <c r="W97" s="315"/>
      <c r="X97" s="316"/>
      <c r="Y97" s="316"/>
      <c r="Z97" s="316"/>
      <c r="AA97" s="227"/>
      <c r="AB97" s="227"/>
      <c r="AC97" s="227"/>
      <c r="AD97" s="227"/>
      <c r="AE97" s="227"/>
      <c r="AF97" s="227"/>
      <c r="AG97" s="227"/>
      <c r="AH97" s="227"/>
      <c r="AI97" s="227"/>
      <c r="AJ97" s="227"/>
      <c r="AK97" s="227"/>
      <c r="AL97" s="227"/>
      <c r="AM97" s="227"/>
      <c r="AN97" s="227"/>
      <c r="AO97" s="227"/>
      <c r="AP97" s="227"/>
      <c r="AQ97" s="227"/>
      <c r="AR97" s="227"/>
      <c r="AS97" s="227"/>
      <c r="AT97" s="227"/>
      <c r="AU97" s="227"/>
      <c r="AV97" s="227"/>
      <c r="AW97" s="227"/>
      <c r="AX97" s="227"/>
      <c r="AY97" s="227"/>
      <c r="AZ97" s="227"/>
      <c r="BA97" s="227"/>
      <c r="BB97" s="227"/>
    </row>
    <row r="98" spans="1:54">
      <c r="C98" s="227"/>
      <c r="D98" s="227"/>
      <c r="E98" s="325"/>
      <c r="F98" s="325"/>
      <c r="G98" s="325"/>
      <c r="H98" s="325"/>
      <c r="I98" s="325"/>
      <c r="J98" s="325"/>
      <c r="K98" s="323"/>
      <c r="L98" s="324"/>
      <c r="M98" s="227"/>
      <c r="N98" s="227"/>
      <c r="O98" s="227"/>
      <c r="P98" s="227"/>
      <c r="Q98" s="227"/>
      <c r="R98" s="315"/>
      <c r="S98" s="227"/>
      <c r="T98" s="315"/>
      <c r="U98" s="227"/>
      <c r="V98" s="315"/>
      <c r="W98" s="315"/>
      <c r="X98" s="316"/>
      <c r="Y98" s="316"/>
      <c r="Z98" s="316"/>
      <c r="AA98" s="227"/>
      <c r="AB98" s="227"/>
      <c r="AC98" s="227"/>
      <c r="AD98" s="227"/>
      <c r="AE98" s="227"/>
      <c r="AF98" s="227"/>
      <c r="AG98" s="227"/>
      <c r="AH98" s="227"/>
      <c r="AI98" s="227"/>
      <c r="AJ98" s="227"/>
      <c r="AK98" s="227"/>
      <c r="AL98" s="227"/>
      <c r="AM98" s="227"/>
      <c r="AN98" s="227"/>
      <c r="AO98" s="227"/>
      <c r="AP98" s="227"/>
      <c r="AQ98" s="227"/>
      <c r="AR98" s="227"/>
      <c r="AS98" s="227"/>
      <c r="AT98" s="227"/>
      <c r="AU98" s="227"/>
      <c r="AV98" s="227"/>
      <c r="AW98" s="227"/>
      <c r="AX98" s="227"/>
      <c r="AY98" s="227"/>
      <c r="AZ98" s="227"/>
      <c r="BA98" s="227"/>
      <c r="BB98" s="227"/>
    </row>
    <row r="99" spans="1:54">
      <c r="C99" s="227"/>
      <c r="D99" s="227"/>
      <c r="E99" s="325"/>
      <c r="F99" s="325"/>
      <c r="G99" s="325"/>
      <c r="H99" s="325"/>
      <c r="I99" s="325"/>
      <c r="J99" s="325"/>
      <c r="K99" s="323"/>
      <c r="L99" s="324"/>
      <c r="M99" s="227"/>
      <c r="N99" s="227"/>
      <c r="O99" s="227"/>
      <c r="P99" s="227"/>
      <c r="Q99" s="227"/>
      <c r="R99" s="315"/>
      <c r="S99" s="227"/>
      <c r="T99" s="315"/>
      <c r="U99" s="227"/>
      <c r="V99" s="315"/>
      <c r="W99" s="315"/>
      <c r="X99" s="316"/>
      <c r="Y99" s="316"/>
      <c r="Z99" s="316"/>
      <c r="AA99" s="227"/>
      <c r="AB99" s="227"/>
      <c r="AC99" s="227"/>
      <c r="AD99" s="227"/>
      <c r="AE99" s="227"/>
      <c r="AF99" s="227"/>
      <c r="AG99" s="227"/>
      <c r="AH99" s="227"/>
      <c r="AI99" s="227"/>
      <c r="AJ99" s="227"/>
      <c r="AK99" s="227"/>
      <c r="AL99" s="227"/>
      <c r="AM99" s="227"/>
      <c r="AN99" s="227"/>
      <c r="AO99" s="227"/>
      <c r="AP99" s="227"/>
      <c r="AQ99" s="227"/>
      <c r="AR99" s="227"/>
      <c r="AS99" s="227"/>
      <c r="AT99" s="227"/>
      <c r="AU99" s="227"/>
      <c r="AV99" s="227"/>
      <c r="AW99" s="227"/>
      <c r="AX99" s="227"/>
      <c r="AY99" s="227"/>
      <c r="AZ99" s="227"/>
      <c r="BA99" s="227"/>
      <c r="BB99" s="227"/>
    </row>
    <row r="100" spans="1:54">
      <c r="A100" s="190"/>
      <c r="C100" s="227"/>
      <c r="D100" s="227"/>
      <c r="E100" s="325"/>
      <c r="F100" s="325"/>
      <c r="G100" s="325"/>
      <c r="H100" s="325"/>
      <c r="I100" s="325"/>
      <c r="J100" s="325"/>
      <c r="K100" s="323"/>
      <c r="L100" s="324"/>
      <c r="M100" s="227"/>
      <c r="N100" s="227"/>
      <c r="O100" s="227"/>
      <c r="P100" s="227"/>
      <c r="Q100" s="227"/>
      <c r="R100" s="315"/>
      <c r="S100" s="227"/>
      <c r="T100" s="315"/>
      <c r="U100" s="227"/>
      <c r="V100" s="315"/>
      <c r="W100" s="315"/>
      <c r="X100" s="316"/>
      <c r="Y100" s="316"/>
      <c r="Z100" s="316"/>
      <c r="AA100" s="227"/>
      <c r="AB100" s="227"/>
      <c r="AC100" s="227"/>
      <c r="AD100" s="227"/>
      <c r="AE100" s="227"/>
      <c r="AF100" s="227"/>
      <c r="AG100" s="227"/>
      <c r="AH100" s="227"/>
      <c r="AI100" s="227"/>
      <c r="AJ100" s="227"/>
      <c r="AK100" s="227"/>
      <c r="AL100" s="227"/>
      <c r="AM100" s="227"/>
      <c r="AN100" s="227"/>
      <c r="AO100" s="227"/>
      <c r="AP100" s="227"/>
      <c r="AQ100" s="227"/>
      <c r="AR100" s="227"/>
      <c r="AS100" s="227"/>
      <c r="AT100" s="227"/>
      <c r="AU100" s="227"/>
      <c r="AV100" s="227"/>
      <c r="AW100" s="227"/>
      <c r="AX100" s="227"/>
      <c r="AY100" s="227"/>
      <c r="AZ100" s="227"/>
      <c r="BA100" s="227"/>
      <c r="BB100" s="227"/>
    </row>
    <row r="101" spans="1:54">
      <c r="A101" s="190"/>
      <c r="C101" s="227"/>
      <c r="D101" s="227"/>
      <c r="E101" s="325"/>
      <c r="F101" s="325"/>
      <c r="G101" s="325"/>
      <c r="H101" s="325"/>
      <c r="I101" s="325"/>
      <c r="J101" s="325"/>
      <c r="K101" s="323"/>
      <c r="L101" s="324"/>
      <c r="M101" s="227"/>
      <c r="N101" s="227"/>
      <c r="O101" s="227"/>
      <c r="P101" s="227"/>
      <c r="Q101" s="227"/>
      <c r="R101" s="315"/>
      <c r="S101" s="227"/>
      <c r="T101" s="315"/>
      <c r="U101" s="227"/>
      <c r="V101" s="315"/>
      <c r="W101" s="315"/>
      <c r="X101" s="316"/>
      <c r="Y101" s="316"/>
      <c r="Z101" s="316"/>
      <c r="AA101" s="227"/>
      <c r="AB101" s="227"/>
      <c r="AC101" s="22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c r="AX101" s="227"/>
      <c r="AY101" s="227"/>
      <c r="AZ101" s="227"/>
      <c r="BA101" s="227"/>
      <c r="BB101" s="227"/>
    </row>
    <row r="102" spans="1:54">
      <c r="A102" s="190"/>
      <c r="C102" s="227"/>
      <c r="D102" s="227"/>
      <c r="E102" s="325"/>
      <c r="F102" s="325"/>
      <c r="G102" s="325"/>
      <c r="H102" s="325"/>
      <c r="I102" s="325"/>
      <c r="J102" s="325"/>
      <c r="K102" s="323"/>
      <c r="L102" s="324"/>
      <c r="M102" s="227"/>
      <c r="N102" s="227"/>
      <c r="O102" s="227"/>
      <c r="P102" s="227"/>
      <c r="Q102" s="227"/>
      <c r="R102" s="315"/>
      <c r="S102" s="227"/>
      <c r="T102" s="315"/>
      <c r="U102" s="227"/>
      <c r="V102" s="315"/>
      <c r="W102" s="315"/>
      <c r="X102" s="316"/>
      <c r="Y102" s="316"/>
      <c r="Z102" s="316"/>
      <c r="AA102" s="227"/>
      <c r="AB102" s="227"/>
      <c r="AC102" s="227"/>
      <c r="AD102" s="227"/>
      <c r="AE102" s="227"/>
      <c r="AF102" s="227"/>
      <c r="AG102" s="227"/>
      <c r="AH102" s="227"/>
      <c r="AI102" s="227"/>
      <c r="AJ102" s="227"/>
      <c r="AK102" s="227"/>
      <c r="AL102" s="227"/>
      <c r="AM102" s="227"/>
      <c r="AN102" s="227"/>
      <c r="AO102" s="227"/>
      <c r="AP102" s="227"/>
      <c r="AQ102" s="227"/>
      <c r="AR102" s="227"/>
      <c r="AS102" s="227"/>
      <c r="AT102" s="227"/>
      <c r="AU102" s="227"/>
      <c r="AV102" s="227"/>
      <c r="AW102" s="227"/>
      <c r="AX102" s="227"/>
      <c r="AY102" s="227"/>
      <c r="AZ102" s="227"/>
      <c r="BA102" s="227"/>
      <c r="BB102" s="227"/>
    </row>
    <row r="103" spans="1:54">
      <c r="A103" s="190"/>
      <c r="C103" s="227"/>
      <c r="D103" s="227"/>
      <c r="E103" s="325"/>
      <c r="F103" s="325"/>
      <c r="G103" s="325"/>
      <c r="H103" s="325"/>
      <c r="I103" s="325"/>
      <c r="J103" s="325"/>
      <c r="K103" s="323"/>
      <c r="L103" s="324"/>
      <c r="M103" s="227"/>
      <c r="N103" s="227"/>
      <c r="O103" s="227"/>
      <c r="P103" s="227"/>
      <c r="Q103" s="227"/>
      <c r="R103" s="315"/>
      <c r="S103" s="227"/>
      <c r="T103" s="315"/>
      <c r="U103" s="227"/>
      <c r="V103" s="315"/>
      <c r="W103" s="315"/>
      <c r="X103" s="316"/>
      <c r="Y103" s="316"/>
      <c r="Z103" s="316"/>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227"/>
      <c r="AX103" s="227"/>
      <c r="AY103" s="227"/>
      <c r="AZ103" s="227"/>
      <c r="BA103" s="227"/>
      <c r="BB103" s="227"/>
    </row>
    <row r="104" spans="1:54">
      <c r="A104" s="190"/>
      <c r="C104" s="227"/>
      <c r="D104" s="227"/>
      <c r="E104" s="325"/>
      <c r="F104" s="325"/>
      <c r="G104" s="325"/>
      <c r="H104" s="325"/>
      <c r="I104" s="325"/>
      <c r="J104" s="325"/>
      <c r="K104" s="323"/>
      <c r="L104" s="324"/>
      <c r="M104" s="227"/>
      <c r="N104" s="227"/>
      <c r="O104" s="227"/>
      <c r="P104" s="227"/>
      <c r="Q104" s="227"/>
      <c r="R104" s="315"/>
      <c r="S104" s="227"/>
      <c r="T104" s="315"/>
      <c r="U104" s="227"/>
      <c r="V104" s="315"/>
      <c r="W104" s="315"/>
      <c r="X104" s="316"/>
      <c r="Y104" s="316"/>
      <c r="Z104" s="316"/>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c r="AX104" s="227"/>
      <c r="AY104" s="227"/>
      <c r="AZ104" s="227"/>
      <c r="BA104" s="227"/>
      <c r="BB104" s="227"/>
    </row>
    <row r="105" spans="1:54">
      <c r="A105" s="190"/>
      <c r="C105" s="227"/>
      <c r="D105" s="227"/>
      <c r="E105" s="325"/>
      <c r="F105" s="325"/>
      <c r="G105" s="325"/>
      <c r="H105" s="325"/>
      <c r="I105" s="325"/>
      <c r="J105" s="325"/>
      <c r="K105" s="323"/>
      <c r="L105" s="324"/>
      <c r="M105" s="227"/>
      <c r="N105" s="227"/>
      <c r="O105" s="227"/>
      <c r="P105" s="227"/>
      <c r="Q105" s="227"/>
      <c r="R105" s="315"/>
      <c r="S105" s="227"/>
      <c r="T105" s="315"/>
      <c r="U105" s="227"/>
      <c r="V105" s="315"/>
      <c r="W105" s="315"/>
      <c r="X105" s="316"/>
      <c r="Y105" s="316"/>
      <c r="Z105" s="316"/>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326"/>
    </row>
    <row r="106" spans="1:54">
      <c r="A106" s="190"/>
      <c r="C106" s="190"/>
      <c r="D106" s="190"/>
      <c r="E106" s="325"/>
      <c r="F106" s="325"/>
      <c r="G106" s="325"/>
      <c r="H106" s="325"/>
      <c r="I106" s="325"/>
      <c r="J106" s="325"/>
      <c r="K106" s="327"/>
      <c r="L106" s="328"/>
      <c r="M106" s="190"/>
      <c r="O106" s="190"/>
      <c r="P106" s="190"/>
      <c r="R106" s="192"/>
      <c r="T106" s="192"/>
      <c r="V106" s="192"/>
      <c r="W106" s="192"/>
      <c r="X106" s="193"/>
      <c r="Y106" s="193"/>
      <c r="Z106" s="193"/>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262"/>
    </row>
    <row r="107" spans="1:54">
      <c r="A107" s="190"/>
      <c r="C107" s="190"/>
      <c r="D107" s="190"/>
      <c r="E107" s="325"/>
      <c r="F107" s="325"/>
      <c r="G107" s="325"/>
      <c r="H107" s="325"/>
      <c r="I107" s="325"/>
      <c r="J107" s="325"/>
      <c r="K107" s="327"/>
      <c r="L107" s="328"/>
      <c r="M107" s="190"/>
      <c r="O107" s="190"/>
      <c r="P107" s="190"/>
      <c r="R107" s="192"/>
      <c r="T107" s="192"/>
      <c r="V107" s="192"/>
      <c r="W107" s="192"/>
      <c r="X107" s="193"/>
      <c r="Y107" s="193"/>
      <c r="Z107" s="193"/>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262"/>
    </row>
    <row r="108" spans="1:54">
      <c r="A108" s="190"/>
      <c r="C108" s="190"/>
      <c r="D108" s="190"/>
      <c r="E108" s="325"/>
      <c r="F108" s="325"/>
      <c r="G108" s="325"/>
      <c r="H108" s="325"/>
      <c r="I108" s="325"/>
      <c r="J108" s="325"/>
      <c r="K108" s="327"/>
      <c r="L108" s="328"/>
      <c r="M108" s="190"/>
      <c r="O108" s="190"/>
      <c r="P108" s="190"/>
      <c r="R108" s="192"/>
      <c r="T108" s="192"/>
      <c r="V108" s="192"/>
      <c r="W108" s="192"/>
      <c r="X108" s="193"/>
      <c r="Y108" s="193"/>
      <c r="Z108" s="193"/>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262"/>
    </row>
    <row r="109" spans="1:54">
      <c r="A109" s="190"/>
      <c r="C109" s="190"/>
      <c r="D109" s="190"/>
      <c r="E109" s="325"/>
      <c r="F109" s="325"/>
      <c r="G109" s="325"/>
      <c r="H109" s="325"/>
      <c r="I109" s="325"/>
      <c r="J109" s="325"/>
      <c r="K109" s="327"/>
      <c r="L109" s="328"/>
      <c r="M109" s="190"/>
      <c r="O109" s="190"/>
      <c r="P109" s="190"/>
      <c r="R109" s="192"/>
      <c r="T109" s="192"/>
      <c r="V109" s="192"/>
      <c r="W109" s="192"/>
      <c r="X109" s="193"/>
      <c r="Y109" s="193"/>
      <c r="Z109" s="193"/>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262"/>
    </row>
    <row r="110" spans="1:54">
      <c r="A110" s="190"/>
      <c r="C110" s="190"/>
      <c r="D110" s="190"/>
      <c r="E110" s="325"/>
      <c r="F110" s="325"/>
      <c r="G110" s="325"/>
      <c r="H110" s="325"/>
      <c r="I110" s="325"/>
      <c r="J110" s="325"/>
      <c r="K110" s="327"/>
      <c r="L110" s="328"/>
      <c r="M110" s="190"/>
      <c r="O110" s="190"/>
      <c r="P110" s="190"/>
      <c r="R110" s="192"/>
      <c r="T110" s="192"/>
      <c r="V110" s="192"/>
      <c r="W110" s="192"/>
      <c r="X110" s="193"/>
      <c r="Y110" s="193"/>
      <c r="Z110" s="193"/>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262"/>
    </row>
    <row r="111" spans="1:54">
      <c r="E111" s="329"/>
      <c r="F111" s="329"/>
      <c r="G111" s="329"/>
      <c r="H111" s="329"/>
      <c r="I111" s="329"/>
      <c r="J111" s="329"/>
      <c r="K111" s="330"/>
      <c r="L111" s="331"/>
      <c r="BB111" s="262"/>
    </row>
    <row r="112" spans="1:54">
      <c r="E112" s="329"/>
      <c r="F112" s="329"/>
      <c r="G112" s="329"/>
      <c r="H112" s="329"/>
      <c r="I112" s="329"/>
      <c r="J112" s="329"/>
      <c r="K112" s="330"/>
      <c r="L112" s="331"/>
    </row>
    <row r="113" spans="1:54">
      <c r="E113" s="329"/>
      <c r="F113" s="329"/>
      <c r="G113" s="329"/>
      <c r="H113" s="329"/>
      <c r="I113" s="329"/>
      <c r="J113" s="329"/>
      <c r="K113" s="330"/>
      <c r="L113" s="331"/>
    </row>
    <row r="114" spans="1:54">
      <c r="E114" s="329"/>
      <c r="F114" s="329"/>
      <c r="G114" s="329"/>
      <c r="H114" s="329"/>
      <c r="I114" s="329"/>
      <c r="J114" s="329"/>
      <c r="K114" s="330"/>
      <c r="L114" s="331"/>
    </row>
    <row r="115" spans="1:54">
      <c r="E115" s="322"/>
      <c r="F115" s="322"/>
      <c r="G115" s="322"/>
      <c r="H115" s="322"/>
      <c r="I115" s="322"/>
      <c r="J115" s="322"/>
    </row>
    <row r="116" spans="1:54">
      <c r="E116" s="322"/>
      <c r="F116" s="322"/>
      <c r="G116" s="322"/>
      <c r="H116" s="322"/>
      <c r="I116" s="322"/>
      <c r="J116" s="322"/>
    </row>
    <row r="117" spans="1:54" s="333" customFormat="1">
      <c r="A117" s="189"/>
      <c r="B117" s="190"/>
      <c r="C117" s="189"/>
      <c r="D117" s="189"/>
      <c r="E117" s="322"/>
      <c r="F117" s="322"/>
      <c r="G117" s="322"/>
      <c r="H117" s="322"/>
      <c r="I117" s="322"/>
      <c r="J117" s="322"/>
      <c r="L117" s="189"/>
      <c r="M117" s="189"/>
      <c r="N117" s="190"/>
      <c r="O117" s="189"/>
      <c r="P117" s="189"/>
      <c r="Q117" s="190"/>
      <c r="R117" s="293"/>
      <c r="S117" s="190"/>
      <c r="T117" s="293"/>
      <c r="U117" s="190"/>
      <c r="V117" s="293"/>
      <c r="W117" s="293"/>
      <c r="X117" s="332"/>
      <c r="Y117" s="332"/>
      <c r="Z117" s="332"/>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row>
  </sheetData>
  <sheetProtection password="AABD" sheet="1" objects="1" scenarios="1"/>
  <mergeCells count="65">
    <mergeCell ref="C75:I75"/>
    <mergeCell ref="C76:I76"/>
    <mergeCell ref="C77:I77"/>
    <mergeCell ref="C72:D72"/>
    <mergeCell ref="G72:I72"/>
    <mergeCell ref="C73:D73"/>
    <mergeCell ref="G73:I73"/>
    <mergeCell ref="C74:D74"/>
    <mergeCell ref="G74:I74"/>
    <mergeCell ref="C71:D71"/>
    <mergeCell ref="G71:I71"/>
    <mergeCell ref="C62:D62"/>
    <mergeCell ref="C63:D63"/>
    <mergeCell ref="C64:D64"/>
    <mergeCell ref="C65:D65"/>
    <mergeCell ref="C66:D66"/>
    <mergeCell ref="C67:D67"/>
    <mergeCell ref="C68:D68"/>
    <mergeCell ref="G68:I68"/>
    <mergeCell ref="C69:D69"/>
    <mergeCell ref="C70:D70"/>
    <mergeCell ref="G70:I70"/>
    <mergeCell ref="M47:M48"/>
    <mergeCell ref="O47:V48"/>
    <mergeCell ref="M43:M44"/>
    <mergeCell ref="O49:V49"/>
    <mergeCell ref="C50:D50"/>
    <mergeCell ref="O43:V44"/>
    <mergeCell ref="C44:D44"/>
    <mergeCell ref="C45:D45"/>
    <mergeCell ref="C46:D46"/>
    <mergeCell ref="O46:V46"/>
    <mergeCell ref="C41:D41"/>
    <mergeCell ref="C42:D42"/>
    <mergeCell ref="C43:D43"/>
    <mergeCell ref="C61:D61"/>
    <mergeCell ref="C51:D51"/>
    <mergeCell ref="C52:D52"/>
    <mergeCell ref="C59:D59"/>
    <mergeCell ref="C33:D33"/>
    <mergeCell ref="C34:D34"/>
    <mergeCell ref="C36:D36"/>
    <mergeCell ref="C35:D35"/>
    <mergeCell ref="C40:D40"/>
    <mergeCell ref="C29:D29"/>
    <mergeCell ref="C30:D31"/>
    <mergeCell ref="C22:D22"/>
    <mergeCell ref="C2:I2"/>
    <mergeCell ref="C5:V5"/>
    <mergeCell ref="O7:O8"/>
    <mergeCell ref="C19:D19"/>
    <mergeCell ref="C20:D20"/>
    <mergeCell ref="C21:D21"/>
    <mergeCell ref="C23:D23"/>
    <mergeCell ref="C24:D24"/>
    <mergeCell ref="C25:D25"/>
    <mergeCell ref="C27:D27"/>
    <mergeCell ref="C28:D28"/>
    <mergeCell ref="G30:G31"/>
    <mergeCell ref="I30:I31"/>
    <mergeCell ref="AA11:AB11"/>
    <mergeCell ref="C12:D12"/>
    <mergeCell ref="C13:D13"/>
    <mergeCell ref="C17:D17"/>
    <mergeCell ref="C18:D18"/>
  </mergeCells>
  <dataValidations count="9">
    <dataValidation type="list" allowBlank="1" showInputMessage="1" showErrorMessage="1" sqref="V30:V36 V12:V28 I50:I52 I28:I30 I34:I36 I17:I21 R30:R36 R38:R39 V38:V39 R12:R28 I11:I13 I40:I42 I44:I46 I64:I67">
      <formula1>"Y, N"</formula1>
    </dataValidation>
    <dataValidation type="list" allowBlank="1" showInputMessage="1" showErrorMessage="1" sqref="N46:V46">
      <formula1>"Industrial, All others"</formula1>
    </dataValidation>
    <dataValidation allowBlank="1" showInputMessage="1" showErrorMessage="1" promptTitle="PAS 2050:2008 " prompt="Specification for the assessment of the life cycle greenhouse gas emissions of goods and services, BSi" sqref="C44:D44"/>
    <dataValidation allowBlank="1" showInputMessage="1" showErrorMessage="1" promptTitle="ISO 21930:2007" prompt="Sustainability in building construction- Environmental declaration of building products, BSi" sqref="C45:D45"/>
    <dataValidation allowBlank="1" showInputMessage="1" showErrorMessage="1" promptTitle="ISO 14040 &amp; ISO 14044:2006" prompt="Environmental management - Life cycle assessment - Principles and framework &amp; Environmental management - Life cycle assessment - Requirements and guidelines, BSi" sqref="C41:D42"/>
    <dataValidation allowBlank="1" showInputMessage="1" showErrorMessage="1" promptTitle="EN 15978:2011" prompt="Sustainability of construction works - assessment of environmental performance of buildings - calculation method, BSi" sqref="C30"/>
    <dataValidation allowBlank="1" showInputMessage="1" showErrorMessage="1" promptTitle="EN 15804:2012" prompt="Sustainability of construction works - Environmental product declarations - core rules for the product category of construction products, BSi" sqref="C46:D46"/>
    <dataValidation allowBlank="1" showInputMessage="1" showErrorMessage="1" promptTitle="CEN/TR 15941:2010" prompt="Sustainability of construction works - Environmental product declarations - Methodology for selection and use of generic data, BSi" sqref="C35:D35"/>
    <dataValidation allowBlank="1" showErrorMessage="1" sqref="C52:D52"/>
  </dataValidations>
  <pageMargins left="0.70866141732283472" right="0.70866141732283472" top="0.74803149606299213" bottom="0.74803149606299213" header="0.31496062992125984" footer="0.31496062992125984"/>
  <pageSetup paperSize="9" scale="50" orientation="landscape" verticalDpi="599"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864"/>
    <pageSetUpPr fitToPage="1"/>
  </sheetPr>
  <dimension ref="A1:BB117"/>
  <sheetViews>
    <sheetView showGridLines="0" topLeftCell="B1" zoomScale="70" zoomScaleNormal="70" workbookViewId="0">
      <selection activeCell="B1" sqref="B1"/>
    </sheetView>
  </sheetViews>
  <sheetFormatPr defaultColWidth="9.109375" defaultRowHeight="14.4"/>
  <cols>
    <col min="1" max="1" width="4.33203125" style="189" hidden="1" customWidth="1"/>
    <col min="2" max="2" width="4.33203125" style="190" customWidth="1"/>
    <col min="3" max="3" width="68.5546875" style="189" customWidth="1"/>
    <col min="4" max="4" width="7.109375" style="189" bestFit="1" customWidth="1"/>
    <col min="5" max="5" width="7.109375" style="189" hidden="1" customWidth="1"/>
    <col min="6" max="6" width="0.5546875" style="189" customWidth="1"/>
    <col min="7" max="7" width="6" style="189" customWidth="1"/>
    <col min="8" max="8" width="0.5546875" style="189" customWidth="1"/>
    <col min="9" max="9" width="7.44140625" style="189" customWidth="1"/>
    <col min="10" max="10" width="5.33203125" style="189" hidden="1" customWidth="1"/>
    <col min="11" max="11" width="6.6640625" style="333" bestFit="1" customWidth="1"/>
    <col min="12" max="12" width="4.6640625" style="189" hidden="1" customWidth="1"/>
    <col min="13" max="13" width="57.6640625" style="189" bestFit="1" customWidth="1"/>
    <col min="14" max="14" width="0.5546875" style="190" customWidth="1"/>
    <col min="15" max="15" width="5.6640625" style="189" customWidth="1"/>
    <col min="16" max="16" width="5.6640625" style="189" hidden="1" customWidth="1"/>
    <col min="17" max="17" width="0.5546875" style="190" customWidth="1"/>
    <col min="18" max="18" width="9" style="293" customWidth="1"/>
    <col min="19" max="19" width="0.5546875" style="190" customWidth="1"/>
    <col min="20" max="20" width="7.6640625" style="293" bestFit="1" customWidth="1"/>
    <col min="21" max="21" width="0.5546875" style="190" customWidth="1"/>
    <col min="22" max="22" width="7.109375" style="293" bestFit="1" customWidth="1"/>
    <col min="23" max="23" width="3.88671875" style="293" hidden="1" customWidth="1"/>
    <col min="24" max="25" width="9.109375" style="332" hidden="1" customWidth="1"/>
    <col min="26" max="26" width="9.88671875" style="332" hidden="1" customWidth="1"/>
    <col min="27" max="33" width="9.109375" style="189" hidden="1" customWidth="1"/>
    <col min="34" max="16384" width="9.109375" style="189"/>
  </cols>
  <sheetData>
    <row r="1" spans="1:53" ht="15" customHeight="1">
      <c r="C1" s="190"/>
      <c r="D1" s="190"/>
      <c r="E1" s="190"/>
      <c r="F1" s="190"/>
      <c r="G1" s="190"/>
      <c r="H1" s="190"/>
      <c r="I1" s="190"/>
      <c r="J1" s="190"/>
      <c r="K1" s="191"/>
      <c r="L1" s="190"/>
      <c r="M1" s="190"/>
      <c r="O1" s="190"/>
      <c r="P1" s="190"/>
      <c r="R1" s="192"/>
      <c r="T1" s="192"/>
      <c r="V1" s="192"/>
      <c r="W1" s="192"/>
      <c r="X1" s="193"/>
      <c r="Y1" s="193"/>
      <c r="Z1" s="193"/>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row>
    <row r="2" spans="1:53" ht="38.25" customHeight="1">
      <c r="C2" s="737" t="s">
        <v>69</v>
      </c>
      <c r="D2" s="737"/>
      <c r="E2" s="737"/>
      <c r="F2" s="737"/>
      <c r="G2" s="737"/>
      <c r="H2" s="737"/>
      <c r="I2" s="737"/>
      <c r="J2" s="190"/>
      <c r="K2" s="194"/>
      <c r="L2" s="337"/>
      <c r="M2" s="337"/>
      <c r="N2" s="337"/>
      <c r="O2" s="337"/>
      <c r="P2" s="337"/>
      <c r="Q2" s="337"/>
      <c r="R2" s="337"/>
      <c r="S2" s="337"/>
      <c r="T2" s="337"/>
      <c r="U2" s="337"/>
      <c r="V2" s="337"/>
      <c r="W2" s="192"/>
      <c r="X2" s="193"/>
      <c r="Y2" s="193"/>
      <c r="Z2" s="193"/>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row>
    <row r="3" spans="1:53" ht="7.5" customHeight="1" thickBot="1">
      <c r="C3" s="190"/>
      <c r="D3" s="190"/>
      <c r="E3" s="190"/>
      <c r="F3" s="190"/>
      <c r="G3" s="190"/>
      <c r="H3" s="190"/>
      <c r="I3" s="190"/>
      <c r="J3" s="190"/>
      <c r="K3" s="191"/>
      <c r="L3" s="190"/>
      <c r="M3" s="190"/>
      <c r="O3" s="190"/>
      <c r="P3" s="190"/>
      <c r="R3" s="192"/>
      <c r="T3" s="192"/>
      <c r="V3" s="192"/>
      <c r="W3" s="192"/>
      <c r="X3" s="193"/>
      <c r="Y3" s="193"/>
      <c r="Z3" s="193"/>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row>
    <row r="4" spans="1:53" ht="21">
      <c r="C4" s="196" t="s">
        <v>121</v>
      </c>
      <c r="D4" s="197"/>
      <c r="E4" s="197"/>
      <c r="F4" s="197"/>
      <c r="G4" s="197"/>
      <c r="H4" s="197"/>
      <c r="I4" s="197"/>
      <c r="J4" s="197"/>
      <c r="K4" s="198"/>
      <c r="L4" s="197"/>
      <c r="M4" s="197"/>
      <c r="N4" s="197"/>
      <c r="O4" s="197"/>
      <c r="P4" s="197"/>
      <c r="Q4" s="197"/>
      <c r="R4" s="199"/>
      <c r="S4" s="197"/>
      <c r="T4" s="199"/>
      <c r="U4" s="197"/>
      <c r="V4" s="200"/>
      <c r="W4" s="192"/>
      <c r="X4" s="193"/>
      <c r="Y4" s="193"/>
      <c r="Z4" s="193"/>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row>
    <row r="5" spans="1:53" s="205" customFormat="1" ht="138" customHeight="1" thickBot="1">
      <c r="A5" s="201"/>
      <c r="B5" s="202"/>
      <c r="C5" s="746" t="s">
        <v>164</v>
      </c>
      <c r="D5" s="747"/>
      <c r="E5" s="747"/>
      <c r="F5" s="747"/>
      <c r="G5" s="747"/>
      <c r="H5" s="747"/>
      <c r="I5" s="747"/>
      <c r="J5" s="747"/>
      <c r="K5" s="747"/>
      <c r="L5" s="747"/>
      <c r="M5" s="747"/>
      <c r="N5" s="747"/>
      <c r="O5" s="747"/>
      <c r="P5" s="747"/>
      <c r="Q5" s="747"/>
      <c r="R5" s="747"/>
      <c r="S5" s="747"/>
      <c r="T5" s="747"/>
      <c r="U5" s="747"/>
      <c r="V5" s="748"/>
      <c r="W5" s="203"/>
      <c r="X5" s="204"/>
      <c r="Y5" s="204"/>
      <c r="Z5" s="204"/>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row>
    <row r="6" spans="1:53" s="205" customFormat="1" ht="7.5" customHeight="1">
      <c r="A6" s="201"/>
      <c r="B6" s="202"/>
      <c r="C6" s="206"/>
      <c r="D6" s="206"/>
      <c r="E6" s="206"/>
      <c r="F6" s="206"/>
      <c r="G6" s="206"/>
      <c r="H6" s="206"/>
      <c r="I6" s="206"/>
      <c r="J6" s="206"/>
      <c r="K6" s="206"/>
      <c r="L6" s="206"/>
      <c r="M6" s="206"/>
      <c r="N6" s="206"/>
      <c r="O6" s="206"/>
      <c r="P6" s="206"/>
      <c r="Q6" s="206"/>
      <c r="R6" s="206"/>
      <c r="S6" s="206"/>
      <c r="T6" s="206"/>
      <c r="U6" s="206"/>
      <c r="V6" s="206"/>
      <c r="W6" s="203"/>
      <c r="X6" s="204"/>
      <c r="Y6" s="204"/>
      <c r="Z6" s="204"/>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row>
    <row r="7" spans="1:53" s="205" customFormat="1" ht="21">
      <c r="B7" s="190"/>
      <c r="C7" s="207" t="s">
        <v>71</v>
      </c>
      <c r="D7" s="190"/>
      <c r="E7" s="190"/>
      <c r="F7" s="190"/>
      <c r="G7" s="190"/>
      <c r="H7" s="190"/>
      <c r="I7" s="190"/>
      <c r="J7" s="190"/>
      <c r="K7" s="191"/>
      <c r="L7" s="190"/>
      <c r="M7" s="207" t="s">
        <v>70</v>
      </c>
      <c r="N7" s="208"/>
      <c r="O7" s="738" t="s">
        <v>49</v>
      </c>
      <c r="P7" s="208"/>
      <c r="Q7" s="208"/>
      <c r="R7" s="209"/>
      <c r="S7" s="208"/>
      <c r="T7" s="209"/>
      <c r="U7" s="208"/>
      <c r="V7" s="209"/>
      <c r="W7" s="210"/>
      <c r="X7" s="193"/>
      <c r="Y7" s="193"/>
      <c r="Z7" s="193"/>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row>
    <row r="8" spans="1:53" s="205" customFormat="1" ht="86.25" customHeight="1" thickBot="1">
      <c r="A8" s="201" t="s">
        <v>29</v>
      </c>
      <c r="B8" s="202"/>
      <c r="C8" s="211" t="s">
        <v>56</v>
      </c>
      <c r="D8" s="212" t="s">
        <v>39</v>
      </c>
      <c r="E8" s="213"/>
      <c r="F8" s="214"/>
      <c r="G8" s="215" t="s">
        <v>54</v>
      </c>
      <c r="H8" s="214"/>
      <c r="I8" s="216" t="s">
        <v>80</v>
      </c>
      <c r="J8" s="217" t="s">
        <v>55</v>
      </c>
      <c r="K8" s="151" t="s">
        <v>83</v>
      </c>
      <c r="L8" s="202" t="s">
        <v>29</v>
      </c>
      <c r="M8" s="218"/>
      <c r="N8" s="219"/>
      <c r="O8" s="739"/>
      <c r="P8" s="219" t="s">
        <v>57</v>
      </c>
      <c r="Q8" s="219"/>
      <c r="R8" s="220" t="s">
        <v>50</v>
      </c>
      <c r="S8" s="219"/>
      <c r="T8" s="215" t="s">
        <v>54</v>
      </c>
      <c r="U8" s="219"/>
      <c r="V8" s="216" t="s">
        <v>53</v>
      </c>
      <c r="W8" s="203"/>
      <c r="X8" s="204"/>
      <c r="Y8" s="204"/>
      <c r="Z8" s="204"/>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row>
    <row r="9" spans="1:53" s="205" customFormat="1" ht="22.5" customHeight="1">
      <c r="A9" s="201"/>
      <c r="B9" s="202"/>
      <c r="C9" s="221"/>
      <c r="D9" s="222"/>
      <c r="E9" s="223"/>
      <c r="F9" s="224"/>
      <c r="G9" s="225"/>
      <c r="H9" s="224"/>
      <c r="I9" s="226"/>
      <c r="J9" s="217"/>
      <c r="K9" s="151"/>
      <c r="L9" s="202"/>
      <c r="M9" s="227"/>
      <c r="N9" s="228"/>
      <c r="O9" s="338"/>
      <c r="P9" s="228"/>
      <c r="Q9" s="228"/>
      <c r="R9" s="230"/>
      <c r="S9" s="228"/>
      <c r="T9" s="225"/>
      <c r="U9" s="228"/>
      <c r="V9" s="226"/>
      <c r="W9" s="203"/>
      <c r="X9" s="204"/>
      <c r="Y9" s="204"/>
      <c r="Z9" s="204"/>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row>
    <row r="10" spans="1:53" s="205" customFormat="1" ht="18">
      <c r="A10" s="231">
        <v>2</v>
      </c>
      <c r="B10" s="232"/>
      <c r="C10" s="233" t="s">
        <v>40</v>
      </c>
      <c r="D10" s="190"/>
      <c r="E10" s="190"/>
      <c r="F10" s="234"/>
      <c r="G10" s="235" t="s">
        <v>2</v>
      </c>
      <c r="H10" s="234"/>
      <c r="I10" s="234"/>
      <c r="J10" s="236"/>
      <c r="K10" s="152"/>
      <c r="L10" s="237">
        <v>1</v>
      </c>
      <c r="M10" s="238" t="s">
        <v>85</v>
      </c>
      <c r="N10" s="191"/>
      <c r="O10" s="191"/>
      <c r="P10" s="191"/>
      <c r="Q10" s="191"/>
      <c r="R10" s="210"/>
      <c r="S10" s="191"/>
      <c r="T10" s="210"/>
      <c r="U10" s="191"/>
      <c r="V10" s="239"/>
      <c r="W10" s="240"/>
      <c r="X10" s="241"/>
      <c r="Y10" s="241"/>
      <c r="Z10" s="242"/>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row>
    <row r="11" spans="1:53" s="205" customFormat="1" ht="18">
      <c r="B11" s="190"/>
      <c r="C11" s="243" t="s">
        <v>1</v>
      </c>
      <c r="D11" s="244" t="s">
        <v>21</v>
      </c>
      <c r="E11" s="245">
        <v>1</v>
      </c>
      <c r="F11" s="246"/>
      <c r="G11" s="106">
        <f t="shared" ref="G11:G13" si="0">E11*$A$10</f>
        <v>2</v>
      </c>
      <c r="H11" s="246"/>
      <c r="I11" s="247" t="s">
        <v>51</v>
      </c>
      <c r="J11" s="236">
        <f>IF(I11="Y",G11,0)</f>
        <v>2</v>
      </c>
      <c r="K11" s="153">
        <f>IF(I11="Y",1,0)</f>
        <v>1</v>
      </c>
      <c r="M11" s="233" t="s">
        <v>24</v>
      </c>
      <c r="N11" s="248"/>
      <c r="O11" s="248"/>
      <c r="P11" s="248"/>
      <c r="Q11" s="248"/>
      <c r="R11" s="210"/>
      <c r="S11" s="248"/>
      <c r="T11" s="235" t="s">
        <v>2</v>
      </c>
      <c r="U11" s="248"/>
      <c r="V11" s="239"/>
      <c r="W11" s="240"/>
      <c r="X11" s="193"/>
      <c r="Y11" s="193"/>
      <c r="Z11" s="193"/>
      <c r="AA11" s="740" t="s">
        <v>83</v>
      </c>
      <c r="AB11" s="74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row>
    <row r="12" spans="1:53" s="205" customFormat="1" ht="15.6">
      <c r="B12" s="190"/>
      <c r="C12" s="719" t="s">
        <v>72</v>
      </c>
      <c r="D12" s="720"/>
      <c r="E12" s="236">
        <v>1</v>
      </c>
      <c r="F12" s="246"/>
      <c r="G12" s="106">
        <f t="shared" si="0"/>
        <v>2</v>
      </c>
      <c r="H12" s="246"/>
      <c r="I12" s="247" t="s">
        <v>51</v>
      </c>
      <c r="J12" s="236">
        <f>IF(I12="Y",G12,0)</f>
        <v>2</v>
      </c>
      <c r="K12" s="154"/>
      <c r="L12" s="249"/>
      <c r="M12" s="334" t="s">
        <v>23</v>
      </c>
      <c r="N12" s="251"/>
      <c r="O12" s="252" t="s">
        <v>21</v>
      </c>
      <c r="P12" s="253">
        <v>2</v>
      </c>
      <c r="Q12" s="251"/>
      <c r="R12" s="635" t="s">
        <v>51</v>
      </c>
      <c r="S12" s="251"/>
      <c r="T12" s="111">
        <f t="shared" ref="T12:T27" si="1">IF(R12="Y",P12*$L$10,"")</f>
        <v>2</v>
      </c>
      <c r="U12" s="251"/>
      <c r="V12" s="650" t="s">
        <v>51</v>
      </c>
      <c r="W12" s="255">
        <f t="shared" ref="W12:W27" si="2">IF(V12="Y", T12, 0)</f>
        <v>2</v>
      </c>
      <c r="X12" s="193">
        <f>IF(OR(R12="N",W12&gt;0),1,0)</f>
        <v>1</v>
      </c>
      <c r="Y12" s="193"/>
      <c r="Z12" s="193"/>
      <c r="AA12" s="256">
        <f>K11</f>
        <v>1</v>
      </c>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row>
    <row r="13" spans="1:53" s="205" customFormat="1" ht="15.6">
      <c r="B13" s="190"/>
      <c r="C13" s="725" t="s">
        <v>74</v>
      </c>
      <c r="D13" s="725"/>
      <c r="E13" s="236">
        <v>2</v>
      </c>
      <c r="F13" s="246"/>
      <c r="G13" s="106">
        <f t="shared" si="0"/>
        <v>4</v>
      </c>
      <c r="H13" s="246"/>
      <c r="I13" s="247" t="s">
        <v>51</v>
      </c>
      <c r="J13" s="236">
        <f>IF(I13="Y",G13,0)</f>
        <v>4</v>
      </c>
      <c r="K13" s="154"/>
      <c r="L13" s="249"/>
      <c r="M13" s="334" t="s">
        <v>9</v>
      </c>
      <c r="N13" s="246"/>
      <c r="O13" s="252" t="s">
        <v>21</v>
      </c>
      <c r="P13" s="253">
        <v>2</v>
      </c>
      <c r="Q13" s="246"/>
      <c r="R13" s="635" t="s">
        <v>51</v>
      </c>
      <c r="S13" s="246"/>
      <c r="T13" s="111">
        <f t="shared" si="1"/>
        <v>2</v>
      </c>
      <c r="U13" s="246"/>
      <c r="V13" s="650" t="s">
        <v>51</v>
      </c>
      <c r="W13" s="255">
        <f t="shared" si="2"/>
        <v>2</v>
      </c>
      <c r="X13" s="193">
        <f>IF(OR(R13="N",W13&gt;0),1,0)</f>
        <v>1</v>
      </c>
      <c r="Y13" s="193"/>
      <c r="Z13" s="257"/>
      <c r="AA13" s="258">
        <f>K17</f>
        <v>1</v>
      </c>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row>
    <row r="14" spans="1:53" s="205" customFormat="1" ht="15.6">
      <c r="B14" s="190"/>
      <c r="C14" s="190"/>
      <c r="D14" s="259" t="s">
        <v>58</v>
      </c>
      <c r="E14" s="227"/>
      <c r="F14" s="167"/>
      <c r="G14" s="128">
        <f>SUM(G11:G13)</f>
        <v>8</v>
      </c>
      <c r="H14" s="167"/>
      <c r="I14" s="129">
        <f>SUM(J11:J13)</f>
        <v>8</v>
      </c>
      <c r="J14" s="260"/>
      <c r="K14" s="154"/>
      <c r="L14" s="249"/>
      <c r="M14" s="334" t="s">
        <v>6</v>
      </c>
      <c r="N14" s="246"/>
      <c r="O14" s="261"/>
      <c r="P14" s="253">
        <v>2</v>
      </c>
      <c r="Q14" s="246"/>
      <c r="R14" s="635" t="s">
        <v>51</v>
      </c>
      <c r="S14" s="246"/>
      <c r="T14" s="111">
        <f t="shared" si="1"/>
        <v>2</v>
      </c>
      <c r="U14" s="246"/>
      <c r="V14" s="650" t="s">
        <v>51</v>
      </c>
      <c r="W14" s="255">
        <f t="shared" si="2"/>
        <v>2</v>
      </c>
      <c r="X14" s="193"/>
      <c r="Y14" s="193"/>
      <c r="Z14" s="257"/>
      <c r="AA14" s="258">
        <f>K28</f>
        <v>1</v>
      </c>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row>
    <row r="15" spans="1:53" s="205" customFormat="1" ht="15.6">
      <c r="B15" s="190"/>
      <c r="C15" s="262"/>
      <c r="D15" s="262"/>
      <c r="E15" s="262"/>
      <c r="F15" s="262"/>
      <c r="G15" s="262"/>
      <c r="H15" s="262"/>
      <c r="I15" s="262"/>
      <c r="J15" s="262"/>
      <c r="K15" s="154"/>
      <c r="L15" s="249"/>
      <c r="M15" s="334" t="s">
        <v>14</v>
      </c>
      <c r="N15" s="246"/>
      <c r="O15" s="252" t="s">
        <v>21</v>
      </c>
      <c r="P15" s="253">
        <v>2</v>
      </c>
      <c r="Q15" s="246"/>
      <c r="R15" s="635" t="s">
        <v>51</v>
      </c>
      <c r="S15" s="246"/>
      <c r="T15" s="111">
        <f t="shared" si="1"/>
        <v>2</v>
      </c>
      <c r="U15" s="246"/>
      <c r="V15" s="650" t="s">
        <v>51</v>
      </c>
      <c r="W15" s="255">
        <f t="shared" si="2"/>
        <v>2</v>
      </c>
      <c r="X15" s="193">
        <f>IF(OR(R15="N",W15&gt;0),1,0)</f>
        <v>1</v>
      </c>
      <c r="Y15" s="193"/>
      <c r="Z15" s="257"/>
      <c r="AA15" s="258">
        <f>SUM(K34:K36)</f>
        <v>2</v>
      </c>
      <c r="AB15" s="190"/>
      <c r="AC15" s="190"/>
      <c r="AD15" s="190"/>
      <c r="AE15" s="190"/>
      <c r="AF15" s="190"/>
      <c r="AG15" s="232" t="s">
        <v>84</v>
      </c>
      <c r="AH15" s="190"/>
      <c r="AI15" s="190"/>
      <c r="AJ15" s="190"/>
      <c r="AK15" s="190"/>
      <c r="AL15" s="190"/>
      <c r="AM15" s="190"/>
      <c r="AN15" s="190"/>
      <c r="AO15" s="190"/>
      <c r="AP15" s="190"/>
      <c r="AQ15" s="190"/>
      <c r="AR15" s="190"/>
      <c r="AS15" s="190"/>
      <c r="AT15" s="190"/>
      <c r="AU15" s="190"/>
      <c r="AV15" s="190"/>
      <c r="AW15" s="190"/>
      <c r="AX15" s="190"/>
      <c r="AY15" s="190"/>
      <c r="AZ15" s="190"/>
      <c r="BA15" s="190"/>
    </row>
    <row r="16" spans="1:53" s="205" customFormat="1" ht="18">
      <c r="A16" s="231">
        <v>2</v>
      </c>
      <c r="B16" s="232"/>
      <c r="C16" s="233" t="s">
        <v>75</v>
      </c>
      <c r="D16" s="263"/>
      <c r="E16" s="190"/>
      <c r="F16" s="264"/>
      <c r="G16" s="265" t="s">
        <v>3</v>
      </c>
      <c r="H16" s="264"/>
      <c r="I16" s="266"/>
      <c r="J16" s="236"/>
      <c r="K16" s="154"/>
      <c r="L16" s="249"/>
      <c r="M16" s="334" t="s">
        <v>22</v>
      </c>
      <c r="N16" s="246"/>
      <c r="O16" s="261"/>
      <c r="P16" s="253">
        <v>2</v>
      </c>
      <c r="Q16" s="246"/>
      <c r="R16" s="635" t="s">
        <v>51</v>
      </c>
      <c r="S16" s="246"/>
      <c r="T16" s="111">
        <f t="shared" si="1"/>
        <v>2</v>
      </c>
      <c r="U16" s="246"/>
      <c r="V16" s="650" t="s">
        <v>51</v>
      </c>
      <c r="W16" s="255">
        <f t="shared" si="2"/>
        <v>2</v>
      </c>
      <c r="X16" s="193"/>
      <c r="Y16" s="193"/>
      <c r="Z16" s="257"/>
      <c r="AA16" s="258">
        <f>SUM(K40:K46)</f>
        <v>1</v>
      </c>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row>
    <row r="17" spans="1:53" s="205" customFormat="1" ht="15.6">
      <c r="B17" s="190"/>
      <c r="C17" s="741" t="s">
        <v>4</v>
      </c>
      <c r="D17" s="741"/>
      <c r="E17" s="267">
        <v>1</v>
      </c>
      <c r="F17" s="109"/>
      <c r="G17" s="107">
        <f>E17*$A$16</f>
        <v>2</v>
      </c>
      <c r="H17" s="109"/>
      <c r="I17" s="247" t="s">
        <v>51</v>
      </c>
      <c r="J17" s="236">
        <f>IF(I17="Y",G17,0)</f>
        <v>2</v>
      </c>
      <c r="K17" s="153">
        <f>IF(OR(J17,J18,J19,J20,J21&gt;0),1,0)</f>
        <v>1</v>
      </c>
      <c r="M17" s="334" t="s">
        <v>37</v>
      </c>
      <c r="N17" s="246"/>
      <c r="O17" s="252" t="s">
        <v>21</v>
      </c>
      <c r="P17" s="253">
        <v>2</v>
      </c>
      <c r="Q17" s="246"/>
      <c r="R17" s="635" t="s">
        <v>51</v>
      </c>
      <c r="S17" s="246"/>
      <c r="T17" s="111">
        <f t="shared" si="1"/>
        <v>2</v>
      </c>
      <c r="U17" s="246"/>
      <c r="V17" s="650" t="s">
        <v>51</v>
      </c>
      <c r="W17" s="255">
        <f t="shared" si="2"/>
        <v>2</v>
      </c>
      <c r="X17" s="193">
        <f>IF(OR(R17="N",W17&gt;0),1,0)</f>
        <v>1</v>
      </c>
      <c r="Y17" s="193"/>
      <c r="Z17" s="257"/>
      <c r="AA17" s="258">
        <f>SUM(K50:K52)</f>
        <v>1</v>
      </c>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row>
    <row r="18" spans="1:53" s="205" customFormat="1" ht="15.6">
      <c r="B18" s="190"/>
      <c r="C18" s="741" t="s">
        <v>43</v>
      </c>
      <c r="D18" s="741"/>
      <c r="E18" s="267">
        <v>2</v>
      </c>
      <c r="F18" s="109"/>
      <c r="G18" s="107">
        <f>E18*$A$16</f>
        <v>4</v>
      </c>
      <c r="H18" s="109"/>
      <c r="I18" s="247" t="s">
        <v>51</v>
      </c>
      <c r="J18" s="236">
        <f>IF(I18="Y",G18,0)</f>
        <v>4</v>
      </c>
      <c r="K18" s="153"/>
      <c r="M18" s="334" t="s">
        <v>7</v>
      </c>
      <c r="N18" s="246"/>
      <c r="O18" s="261"/>
      <c r="P18" s="253">
        <v>1</v>
      </c>
      <c r="Q18" s="246"/>
      <c r="R18" s="635" t="s">
        <v>51</v>
      </c>
      <c r="S18" s="246"/>
      <c r="T18" s="111">
        <f t="shared" si="1"/>
        <v>1</v>
      </c>
      <c r="U18" s="246"/>
      <c r="V18" s="650" t="s">
        <v>51</v>
      </c>
      <c r="W18" s="255">
        <f t="shared" si="2"/>
        <v>1</v>
      </c>
      <c r="X18" s="193"/>
      <c r="Y18" s="193"/>
      <c r="Z18" s="193"/>
      <c r="AA18" s="258">
        <f>X12</f>
        <v>1</v>
      </c>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row>
    <row r="19" spans="1:53" s="205" customFormat="1" ht="15.6">
      <c r="B19" s="190"/>
      <c r="C19" s="736" t="s">
        <v>5</v>
      </c>
      <c r="D19" s="736"/>
      <c r="E19" s="268">
        <v>3</v>
      </c>
      <c r="F19" s="109"/>
      <c r="G19" s="107">
        <f>E19*$A$16</f>
        <v>6</v>
      </c>
      <c r="H19" s="109"/>
      <c r="I19" s="247" t="s">
        <v>51</v>
      </c>
      <c r="J19" s="236">
        <f>IF(I19="Y",G19,0)</f>
        <v>6</v>
      </c>
      <c r="K19" s="153"/>
      <c r="M19" s="334" t="s">
        <v>42</v>
      </c>
      <c r="N19" s="246"/>
      <c r="O19" s="261"/>
      <c r="P19" s="253">
        <v>1</v>
      </c>
      <c r="Q19" s="246"/>
      <c r="R19" s="635" t="s">
        <v>51</v>
      </c>
      <c r="S19" s="246"/>
      <c r="T19" s="111">
        <f t="shared" si="1"/>
        <v>1</v>
      </c>
      <c r="U19" s="246"/>
      <c r="V19" s="650" t="s">
        <v>51</v>
      </c>
      <c r="W19" s="255">
        <f t="shared" si="2"/>
        <v>1</v>
      </c>
      <c r="X19" s="193"/>
      <c r="Y19" s="193"/>
      <c r="Z19" s="193"/>
      <c r="AA19" s="258">
        <f>X13</f>
        <v>1</v>
      </c>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row>
    <row r="20" spans="1:53" s="205" customFormat="1" ht="15.6">
      <c r="A20" s="189"/>
      <c r="B20" s="190"/>
      <c r="C20" s="736" t="s">
        <v>96</v>
      </c>
      <c r="D20" s="736"/>
      <c r="E20" s="269">
        <v>4</v>
      </c>
      <c r="F20" s="189"/>
      <c r="G20" s="108">
        <f>E20*$A$16</f>
        <v>8</v>
      </c>
      <c r="H20" s="189"/>
      <c r="I20" s="254" t="s">
        <v>51</v>
      </c>
      <c r="J20" s="236">
        <f t="shared" ref="J20:J21" si="3">IF(I20="Y",G20,0)</f>
        <v>8</v>
      </c>
      <c r="K20" s="153"/>
      <c r="M20" s="334" t="s">
        <v>41</v>
      </c>
      <c r="N20" s="246"/>
      <c r="O20" s="261"/>
      <c r="P20" s="253">
        <v>1</v>
      </c>
      <c r="Q20" s="246"/>
      <c r="R20" s="635" t="s">
        <v>51</v>
      </c>
      <c r="S20" s="246"/>
      <c r="T20" s="111">
        <f t="shared" si="1"/>
        <v>1</v>
      </c>
      <c r="U20" s="246"/>
      <c r="V20" s="650" t="s">
        <v>51</v>
      </c>
      <c r="W20" s="255">
        <f t="shared" si="2"/>
        <v>1</v>
      </c>
      <c r="X20" s="193">
        <f>IF(OR(R20="N",W20&gt;0),1,0)</f>
        <v>1</v>
      </c>
      <c r="Y20" s="193"/>
      <c r="Z20" s="193"/>
      <c r="AA20" s="258">
        <f>X15</f>
        <v>1</v>
      </c>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row>
    <row r="21" spans="1:53" s="205" customFormat="1" ht="15.6">
      <c r="B21" s="190"/>
      <c r="C21" s="745" t="s">
        <v>73</v>
      </c>
      <c r="D21" s="745"/>
      <c r="E21" s="268">
        <v>6</v>
      </c>
      <c r="F21" s="109"/>
      <c r="G21" s="107">
        <f>E21*$A$16</f>
        <v>12</v>
      </c>
      <c r="H21" s="109"/>
      <c r="I21" s="254" t="s">
        <v>51</v>
      </c>
      <c r="J21" s="236">
        <f t="shared" si="3"/>
        <v>12</v>
      </c>
      <c r="K21" s="153"/>
      <c r="M21" s="334" t="s">
        <v>15</v>
      </c>
      <c r="N21" s="246"/>
      <c r="O21" s="261"/>
      <c r="P21" s="253">
        <v>1</v>
      </c>
      <c r="Q21" s="246"/>
      <c r="R21" s="635" t="s">
        <v>51</v>
      </c>
      <c r="S21" s="246"/>
      <c r="T21" s="111">
        <f t="shared" si="1"/>
        <v>1</v>
      </c>
      <c r="U21" s="246"/>
      <c r="V21" s="650" t="s">
        <v>51</v>
      </c>
      <c r="W21" s="255">
        <f t="shared" si="2"/>
        <v>1</v>
      </c>
      <c r="X21" s="193"/>
      <c r="Y21" s="193"/>
      <c r="Z21" s="193"/>
      <c r="AA21" s="258">
        <f>X17</f>
        <v>1</v>
      </c>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row>
    <row r="22" spans="1:53" s="205" customFormat="1" ht="15.6">
      <c r="B22" s="190"/>
      <c r="C22" s="732" t="s">
        <v>77</v>
      </c>
      <c r="D22" s="733"/>
      <c r="E22" s="189"/>
      <c r="F22" s="189"/>
      <c r="G22" s="270"/>
      <c r="H22" s="270"/>
      <c r="I22" s="271"/>
      <c r="J22" s="236"/>
      <c r="K22" s="153"/>
      <c r="M22" s="334" t="s">
        <v>10</v>
      </c>
      <c r="N22" s="246"/>
      <c r="O22" s="252" t="s">
        <v>21</v>
      </c>
      <c r="P22" s="253">
        <v>1</v>
      </c>
      <c r="Q22" s="246"/>
      <c r="R22" s="635" t="s">
        <v>51</v>
      </c>
      <c r="S22" s="246"/>
      <c r="T22" s="111">
        <f t="shared" si="1"/>
        <v>1</v>
      </c>
      <c r="U22" s="246"/>
      <c r="V22" s="650" t="s">
        <v>51</v>
      </c>
      <c r="W22" s="255">
        <f t="shared" si="2"/>
        <v>1</v>
      </c>
      <c r="X22" s="193">
        <f>IF(OR(R22="N",W22&gt;0),1,0)</f>
        <v>1</v>
      </c>
      <c r="Y22" s="193"/>
      <c r="Z22" s="193"/>
      <c r="AA22" s="258">
        <v>1</v>
      </c>
      <c r="AB22" s="190" t="s">
        <v>128</v>
      </c>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row>
    <row r="23" spans="1:53" s="205" customFormat="1" ht="15.6">
      <c r="B23" s="190"/>
      <c r="C23" s="732" t="s">
        <v>78</v>
      </c>
      <c r="D23" s="733"/>
      <c r="E23" s="190"/>
      <c r="F23" s="189"/>
      <c r="G23" s="270"/>
      <c r="H23" s="270"/>
      <c r="I23" s="271"/>
      <c r="J23" s="236"/>
      <c r="K23" s="153"/>
      <c r="M23" s="334" t="s">
        <v>8</v>
      </c>
      <c r="N23" s="246"/>
      <c r="O23" s="252" t="s">
        <v>21</v>
      </c>
      <c r="P23" s="253">
        <v>1</v>
      </c>
      <c r="Q23" s="246"/>
      <c r="R23" s="635" t="s">
        <v>51</v>
      </c>
      <c r="S23" s="246"/>
      <c r="T23" s="111">
        <f t="shared" si="1"/>
        <v>1</v>
      </c>
      <c r="U23" s="246"/>
      <c r="V23" s="650" t="s">
        <v>51</v>
      </c>
      <c r="W23" s="255">
        <f t="shared" si="2"/>
        <v>1</v>
      </c>
      <c r="X23" s="193">
        <f>IF(OR(R23="N",W23&gt;0),1,0)</f>
        <v>1</v>
      </c>
      <c r="Y23" s="193"/>
      <c r="Z23" s="193"/>
      <c r="AA23" s="258">
        <f>X22</f>
        <v>1</v>
      </c>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row>
    <row r="24" spans="1:53" s="205" customFormat="1" ht="16.2" thickBot="1">
      <c r="B24" s="190"/>
      <c r="C24" s="732" t="s">
        <v>97</v>
      </c>
      <c r="D24" s="733"/>
      <c r="E24" s="190"/>
      <c r="F24" s="189"/>
      <c r="G24" s="270"/>
      <c r="H24" s="270"/>
      <c r="I24" s="271"/>
      <c r="J24" s="236"/>
      <c r="K24" s="153"/>
      <c r="M24" s="334" t="s">
        <v>38</v>
      </c>
      <c r="N24" s="246"/>
      <c r="O24" s="261"/>
      <c r="P24" s="253">
        <v>1</v>
      </c>
      <c r="Q24" s="246"/>
      <c r="R24" s="635" t="s">
        <v>51</v>
      </c>
      <c r="S24" s="246"/>
      <c r="T24" s="111">
        <f t="shared" si="1"/>
        <v>1</v>
      </c>
      <c r="U24" s="246"/>
      <c r="V24" s="650" t="s">
        <v>51</v>
      </c>
      <c r="W24" s="255">
        <f t="shared" si="2"/>
        <v>1</v>
      </c>
      <c r="X24" s="193"/>
      <c r="Y24" s="193"/>
      <c r="Z24" s="193"/>
      <c r="AA24" s="272">
        <f>X23</f>
        <v>1</v>
      </c>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row>
    <row r="25" spans="1:53" s="205" customFormat="1" ht="16.2" thickBot="1">
      <c r="B25" s="190"/>
      <c r="C25" s="734" t="s">
        <v>79</v>
      </c>
      <c r="D25" s="735"/>
      <c r="E25" s="190"/>
      <c r="F25" s="189"/>
      <c r="G25" s="270"/>
      <c r="H25" s="270"/>
      <c r="I25" s="271"/>
      <c r="J25" s="236"/>
      <c r="K25" s="153"/>
      <c r="M25" s="334" t="s">
        <v>61</v>
      </c>
      <c r="N25" s="246"/>
      <c r="O25" s="261"/>
      <c r="P25" s="253">
        <v>0.5</v>
      </c>
      <c r="Q25" s="246"/>
      <c r="R25" s="635" t="s">
        <v>51</v>
      </c>
      <c r="S25" s="246"/>
      <c r="T25" s="111">
        <f t="shared" si="1"/>
        <v>0.5</v>
      </c>
      <c r="U25" s="246"/>
      <c r="V25" s="650" t="s">
        <v>51</v>
      </c>
      <c r="W25" s="255">
        <f t="shared" si="2"/>
        <v>0.5</v>
      </c>
      <c r="X25" s="193"/>
      <c r="Y25" s="193"/>
      <c r="Z25" s="193"/>
      <c r="AA25" s="273">
        <f>MIN(AA12:AA24)</f>
        <v>1</v>
      </c>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row>
    <row r="26" spans="1:53" s="205" customFormat="1" ht="15.6">
      <c r="B26" s="190"/>
      <c r="C26" s="190"/>
      <c r="D26" s="259" t="s">
        <v>58</v>
      </c>
      <c r="E26" s="190"/>
      <c r="F26" s="167"/>
      <c r="G26" s="128">
        <f>MAX(G17:G21)</f>
        <v>12</v>
      </c>
      <c r="H26" s="167"/>
      <c r="I26" s="129">
        <f>MAX(J17:J21)</f>
        <v>12</v>
      </c>
      <c r="J26" s="236"/>
      <c r="K26" s="153"/>
      <c r="M26" s="334" t="s">
        <v>11</v>
      </c>
      <c r="N26" s="246"/>
      <c r="O26" s="261"/>
      <c r="P26" s="253">
        <v>0.5</v>
      </c>
      <c r="Q26" s="246"/>
      <c r="R26" s="635" t="s">
        <v>51</v>
      </c>
      <c r="S26" s="246"/>
      <c r="T26" s="111">
        <f t="shared" si="1"/>
        <v>0.5</v>
      </c>
      <c r="U26" s="246"/>
      <c r="V26" s="650" t="s">
        <v>51</v>
      </c>
      <c r="W26" s="255">
        <f t="shared" si="2"/>
        <v>0.5</v>
      </c>
      <c r="X26" s="193"/>
      <c r="Y26" s="193"/>
      <c r="Z26" s="193"/>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row>
    <row r="27" spans="1:53" s="205" customFormat="1" ht="37.5" customHeight="1">
      <c r="A27" s="231">
        <v>2</v>
      </c>
      <c r="B27" s="232"/>
      <c r="C27" s="724" t="s">
        <v>98</v>
      </c>
      <c r="D27" s="724"/>
      <c r="E27" s="190"/>
      <c r="F27" s="264"/>
      <c r="G27" s="294" t="s">
        <v>2</v>
      </c>
      <c r="H27" s="264"/>
      <c r="I27" s="266"/>
      <c r="J27" s="236"/>
      <c r="K27" s="153"/>
      <c r="M27" s="334" t="s">
        <v>13</v>
      </c>
      <c r="N27" s="246"/>
      <c r="O27" s="261"/>
      <c r="P27" s="253">
        <v>0.5</v>
      </c>
      <c r="Q27" s="246"/>
      <c r="R27" s="635" t="s">
        <v>51</v>
      </c>
      <c r="S27" s="246"/>
      <c r="T27" s="111">
        <f t="shared" si="1"/>
        <v>0.5</v>
      </c>
      <c r="U27" s="246"/>
      <c r="V27" s="650" t="s">
        <v>51</v>
      </c>
      <c r="W27" s="255">
        <f t="shared" si="2"/>
        <v>0.5</v>
      </c>
      <c r="X27" s="193"/>
      <c r="Y27" s="193"/>
      <c r="Z27" s="193"/>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row>
    <row r="28" spans="1:53" s="205" customFormat="1" ht="15.6">
      <c r="A28" s="231"/>
      <c r="B28" s="232"/>
      <c r="C28" s="736" t="s">
        <v>0</v>
      </c>
      <c r="D28" s="736"/>
      <c r="E28" s="274">
        <v>2</v>
      </c>
      <c r="F28" s="246"/>
      <c r="G28" s="106">
        <f>E28*$A$27</f>
        <v>4</v>
      </c>
      <c r="H28" s="246"/>
      <c r="I28" s="247" t="s">
        <v>51</v>
      </c>
      <c r="J28" s="236">
        <f t="shared" ref="J28:J30" si="4">IF(I28="Y",G28,0)</f>
        <v>4</v>
      </c>
      <c r="K28" s="153">
        <f>IF(OR(J28,J29,J30&gt;0),1,0)</f>
        <v>1</v>
      </c>
      <c r="M28" s="334" t="s">
        <v>12</v>
      </c>
      <c r="N28" s="275"/>
      <c r="O28" s="261"/>
      <c r="P28" s="253">
        <v>0.5</v>
      </c>
      <c r="Q28" s="275"/>
      <c r="R28" s="635" t="s">
        <v>51</v>
      </c>
      <c r="S28" s="275"/>
      <c r="T28" s="111">
        <f>IF(R28="Y",P28*$L$10,"")</f>
        <v>0.5</v>
      </c>
      <c r="U28" s="275"/>
      <c r="V28" s="650" t="s">
        <v>51</v>
      </c>
      <c r="W28" s="255">
        <f>IF(V28="Y", T28, 0)</f>
        <v>0.5</v>
      </c>
      <c r="X28" s="193"/>
      <c r="Y28" s="193"/>
      <c r="Z28" s="193"/>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row>
    <row r="29" spans="1:53" s="205" customFormat="1" ht="18">
      <c r="B29" s="190"/>
      <c r="C29" s="736" t="s">
        <v>46</v>
      </c>
      <c r="D29" s="736"/>
      <c r="E29" s="274">
        <v>2</v>
      </c>
      <c r="F29" s="246"/>
      <c r="G29" s="106">
        <f>E29*$A$27</f>
        <v>4</v>
      </c>
      <c r="H29" s="246"/>
      <c r="I29" s="247" t="s">
        <v>51</v>
      </c>
      <c r="J29" s="236">
        <f t="shared" si="4"/>
        <v>4</v>
      </c>
      <c r="K29" s="153"/>
      <c r="M29" s="238" t="s">
        <v>25</v>
      </c>
      <c r="N29" s="270"/>
      <c r="O29" s="276"/>
      <c r="P29" s="270"/>
      <c r="Q29" s="270"/>
      <c r="R29" s="277"/>
      <c r="S29" s="270"/>
      <c r="T29" s="278"/>
      <c r="U29" s="270"/>
      <c r="V29" s="266"/>
      <c r="W29" s="279"/>
      <c r="X29" s="193"/>
      <c r="Y29" s="193"/>
      <c r="Z29" s="193"/>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row>
    <row r="30" spans="1:53" s="205" customFormat="1" ht="17.25" customHeight="1">
      <c r="B30" s="190"/>
      <c r="C30" s="726" t="s">
        <v>86</v>
      </c>
      <c r="D30" s="727"/>
      <c r="E30" s="280">
        <v>1</v>
      </c>
      <c r="F30" s="281"/>
      <c r="G30" s="681">
        <f>E30*$A$27</f>
        <v>2</v>
      </c>
      <c r="H30" s="282"/>
      <c r="I30" s="722" t="s">
        <v>51</v>
      </c>
      <c r="J30" s="236">
        <f t="shared" si="4"/>
        <v>2</v>
      </c>
      <c r="K30" s="153"/>
      <c r="M30" s="335" t="s">
        <v>28</v>
      </c>
      <c r="N30" s="251"/>
      <c r="O30" s="284"/>
      <c r="P30" s="253">
        <v>2</v>
      </c>
      <c r="Q30" s="251"/>
      <c r="R30" s="635" t="s">
        <v>51</v>
      </c>
      <c r="S30" s="251"/>
      <c r="T30" s="111">
        <f t="shared" ref="T30:T36" si="5">IF(R30="Y",P30*$L$10,"")</f>
        <v>2</v>
      </c>
      <c r="U30" s="251"/>
      <c r="V30" s="650" t="s">
        <v>51</v>
      </c>
      <c r="W30" s="255">
        <f t="shared" ref="W30:W36" si="6">IF(V30="Y", T30, 0)</f>
        <v>2</v>
      </c>
      <c r="X30" s="193"/>
      <c r="Y30" s="193"/>
      <c r="Z30" s="193"/>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row>
    <row r="31" spans="1:53" s="205" customFormat="1" ht="16.5" customHeight="1">
      <c r="B31" s="190"/>
      <c r="C31" s="728"/>
      <c r="D31" s="729"/>
      <c r="E31" s="189"/>
      <c r="F31" s="189"/>
      <c r="G31" s="682"/>
      <c r="H31" s="189"/>
      <c r="I31" s="723"/>
      <c r="J31" s="285"/>
      <c r="K31" s="153"/>
      <c r="M31" s="335" t="s">
        <v>20</v>
      </c>
      <c r="N31" s="246"/>
      <c r="O31" s="284"/>
      <c r="P31" s="253">
        <v>1</v>
      </c>
      <c r="Q31" s="246"/>
      <c r="R31" s="635" t="s">
        <v>51</v>
      </c>
      <c r="S31" s="246"/>
      <c r="T31" s="111">
        <f t="shared" si="5"/>
        <v>1</v>
      </c>
      <c r="U31" s="246"/>
      <c r="V31" s="421" t="s">
        <v>52</v>
      </c>
      <c r="W31" s="255">
        <f t="shared" si="6"/>
        <v>0</v>
      </c>
      <c r="X31" s="193"/>
      <c r="Y31" s="193"/>
      <c r="Z31" s="193"/>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row>
    <row r="32" spans="1:53" s="205" customFormat="1" ht="15.6">
      <c r="B32" s="190"/>
      <c r="C32" s="190"/>
      <c r="D32" s="131" t="s">
        <v>58</v>
      </c>
      <c r="E32" s="190">
        <f>SUM(E28:E30)</f>
        <v>5</v>
      </c>
      <c r="F32" s="286"/>
      <c r="G32" s="131">
        <f>SUM(G28:G30)</f>
        <v>10</v>
      </c>
      <c r="H32" s="286"/>
      <c r="I32" s="129">
        <f>SUM(J28:J30)</f>
        <v>10</v>
      </c>
      <c r="J32" s="236"/>
      <c r="K32" s="153"/>
      <c r="M32" s="335" t="s">
        <v>17</v>
      </c>
      <c r="N32" s="246"/>
      <c r="O32" s="284"/>
      <c r="P32" s="253">
        <v>1</v>
      </c>
      <c r="Q32" s="246"/>
      <c r="R32" s="635" t="s">
        <v>51</v>
      </c>
      <c r="S32" s="246"/>
      <c r="T32" s="111">
        <f t="shared" si="5"/>
        <v>1</v>
      </c>
      <c r="U32" s="246"/>
      <c r="V32" s="650" t="s">
        <v>51</v>
      </c>
      <c r="W32" s="255">
        <f t="shared" si="6"/>
        <v>1</v>
      </c>
      <c r="X32" s="193"/>
      <c r="Y32" s="193"/>
      <c r="Z32" s="193"/>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row>
    <row r="33" spans="1:53" s="205" customFormat="1" ht="54.75" customHeight="1">
      <c r="A33" s="231">
        <v>2</v>
      </c>
      <c r="B33" s="232"/>
      <c r="C33" s="724" t="s">
        <v>99</v>
      </c>
      <c r="D33" s="724"/>
      <c r="E33" s="190"/>
      <c r="F33" s="264"/>
      <c r="G33" s="265" t="s">
        <v>2</v>
      </c>
      <c r="H33" s="264"/>
      <c r="I33" s="266"/>
      <c r="J33" s="236"/>
      <c r="K33" s="153"/>
      <c r="M33" s="335" t="s">
        <v>19</v>
      </c>
      <c r="N33" s="246"/>
      <c r="O33" s="284"/>
      <c r="P33" s="253">
        <v>1</v>
      </c>
      <c r="Q33" s="246"/>
      <c r="R33" s="635" t="s">
        <v>51</v>
      </c>
      <c r="S33" s="246"/>
      <c r="T33" s="111">
        <f t="shared" si="5"/>
        <v>1</v>
      </c>
      <c r="U33" s="246"/>
      <c r="V33" s="421" t="s">
        <v>52</v>
      </c>
      <c r="W33" s="255">
        <f t="shared" si="6"/>
        <v>0</v>
      </c>
      <c r="X33" s="193"/>
      <c r="Y33" s="193"/>
      <c r="Z33" s="193"/>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row>
    <row r="34" spans="1:53" s="205" customFormat="1" ht="31.5" customHeight="1">
      <c r="B34" s="190"/>
      <c r="C34" s="705" t="s">
        <v>87</v>
      </c>
      <c r="D34" s="705"/>
      <c r="E34" s="268">
        <v>0</v>
      </c>
      <c r="F34" s="109"/>
      <c r="G34" s="107">
        <f>E34*$A$33</f>
        <v>0</v>
      </c>
      <c r="H34" s="109"/>
      <c r="I34" s="247" t="s">
        <v>52</v>
      </c>
      <c r="J34" s="236">
        <f t="shared" ref="J34:J36" si="7">IF(I34="Y",G34,0)</f>
        <v>0</v>
      </c>
      <c r="K34" s="153">
        <f>IF(I34="Y",1,0)</f>
        <v>0</v>
      </c>
      <c r="M34" s="335" t="s">
        <v>18</v>
      </c>
      <c r="N34" s="246"/>
      <c r="O34" s="284"/>
      <c r="P34" s="253">
        <v>1</v>
      </c>
      <c r="Q34" s="246"/>
      <c r="R34" s="635" t="s">
        <v>51</v>
      </c>
      <c r="S34" s="246"/>
      <c r="T34" s="111">
        <f t="shared" si="5"/>
        <v>1</v>
      </c>
      <c r="U34" s="246"/>
      <c r="V34" s="650" t="s">
        <v>51</v>
      </c>
      <c r="W34" s="255">
        <f t="shared" si="6"/>
        <v>1</v>
      </c>
      <c r="X34" s="193"/>
      <c r="Y34" s="193"/>
      <c r="Z34" s="193"/>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row>
    <row r="35" spans="1:53" s="205" customFormat="1" ht="31.5" customHeight="1">
      <c r="B35" s="190"/>
      <c r="C35" s="705" t="s">
        <v>137</v>
      </c>
      <c r="D35" s="705"/>
      <c r="E35" s="268">
        <v>2.5</v>
      </c>
      <c r="F35" s="109"/>
      <c r="G35" s="107">
        <f>E35*$A$33</f>
        <v>5</v>
      </c>
      <c r="H35" s="109"/>
      <c r="I35" s="247" t="s">
        <v>51</v>
      </c>
      <c r="J35" s="236">
        <f t="shared" si="7"/>
        <v>5</v>
      </c>
      <c r="K35" s="153">
        <f>IF(I35="Y",1,0)</f>
        <v>1</v>
      </c>
      <c r="M35" s="335" t="s">
        <v>26</v>
      </c>
      <c r="N35" s="246"/>
      <c r="O35" s="284"/>
      <c r="P35" s="253">
        <v>1</v>
      </c>
      <c r="Q35" s="246"/>
      <c r="R35" s="635" t="s">
        <v>51</v>
      </c>
      <c r="S35" s="246"/>
      <c r="T35" s="111">
        <f t="shared" si="5"/>
        <v>1</v>
      </c>
      <c r="U35" s="246"/>
      <c r="V35" s="650" t="s">
        <v>51</v>
      </c>
      <c r="W35" s="255">
        <f t="shared" si="6"/>
        <v>1</v>
      </c>
      <c r="X35" s="193"/>
      <c r="Y35" s="193"/>
      <c r="Z35" s="193"/>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row>
    <row r="36" spans="1:53" s="205" customFormat="1" ht="15.6">
      <c r="B36" s="190"/>
      <c r="C36" s="725" t="s">
        <v>88</v>
      </c>
      <c r="D36" s="725"/>
      <c r="E36" s="287">
        <v>2.5</v>
      </c>
      <c r="F36" s="109"/>
      <c r="G36" s="107">
        <f>E36*$A$33</f>
        <v>5</v>
      </c>
      <c r="H36" s="109"/>
      <c r="I36" s="247" t="s">
        <v>51</v>
      </c>
      <c r="J36" s="236">
        <f t="shared" si="7"/>
        <v>5</v>
      </c>
      <c r="K36" s="153">
        <f>IF(I36="Y",1,0)</f>
        <v>1</v>
      </c>
      <c r="M36" s="334" t="s">
        <v>16</v>
      </c>
      <c r="N36" s="246"/>
      <c r="O36" s="261"/>
      <c r="P36" s="253">
        <v>0.5</v>
      </c>
      <c r="Q36" s="246"/>
      <c r="R36" s="635" t="s">
        <v>51</v>
      </c>
      <c r="S36" s="246"/>
      <c r="T36" s="111">
        <f t="shared" si="5"/>
        <v>0.5</v>
      </c>
      <c r="U36" s="246"/>
      <c r="V36" s="650" t="s">
        <v>51</v>
      </c>
      <c r="W36" s="255">
        <f t="shared" si="6"/>
        <v>0.5</v>
      </c>
      <c r="X36" s="193"/>
      <c r="Y36" s="193"/>
      <c r="Z36" s="193"/>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row>
    <row r="37" spans="1:53" s="205" customFormat="1" ht="18">
      <c r="B37" s="190"/>
      <c r="C37" s="190"/>
      <c r="D37" s="131" t="s">
        <v>58</v>
      </c>
      <c r="E37" s="190">
        <f>SUM(E34:E36)</f>
        <v>5</v>
      </c>
      <c r="F37" s="286"/>
      <c r="G37" s="131">
        <f>SUM(G34:G36)</f>
        <v>10</v>
      </c>
      <c r="H37" s="286"/>
      <c r="I37" s="132">
        <f>SUM(J34:J36)</f>
        <v>10</v>
      </c>
      <c r="J37" s="285"/>
      <c r="K37" s="153"/>
      <c r="M37" s="288" t="s">
        <v>32</v>
      </c>
      <c r="N37" s="282"/>
      <c r="O37" s="282"/>
      <c r="P37" s="282"/>
      <c r="Q37" s="282"/>
      <c r="R37" s="289"/>
      <c r="S37" s="282"/>
      <c r="T37" s="290"/>
      <c r="U37" s="282"/>
      <c r="V37" s="271"/>
      <c r="W37" s="279"/>
      <c r="X37" s="193"/>
      <c r="Y37" s="193"/>
      <c r="Z37" s="193"/>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row>
    <row r="38" spans="1:53" s="205" customFormat="1" ht="15.6">
      <c r="B38" s="190"/>
      <c r="C38" s="190"/>
      <c r="D38" s="270"/>
      <c r="E38" s="190"/>
      <c r="F38" s="270"/>
      <c r="G38" s="270"/>
      <c r="H38" s="270"/>
      <c r="I38" s="266"/>
      <c r="J38" s="236"/>
      <c r="K38" s="153"/>
      <c r="M38" s="335" t="s">
        <v>30</v>
      </c>
      <c r="N38" s="246"/>
      <c r="O38" s="284"/>
      <c r="P38" s="253">
        <v>1</v>
      </c>
      <c r="Q38" s="246"/>
      <c r="R38" s="635" t="s">
        <v>51</v>
      </c>
      <c r="S38" s="246"/>
      <c r="T38" s="111">
        <f>IF(R38="Y",P38*$L$10,"")</f>
        <v>1</v>
      </c>
      <c r="U38" s="246"/>
      <c r="V38" s="421" t="s">
        <v>52</v>
      </c>
      <c r="W38" s="255">
        <f>IF(V38="Y", T38, 0)</f>
        <v>0</v>
      </c>
      <c r="X38" s="193"/>
      <c r="Y38" s="193"/>
      <c r="Z38" s="193"/>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row>
    <row r="39" spans="1:53" s="205" customFormat="1" ht="36">
      <c r="A39" s="231">
        <v>4</v>
      </c>
      <c r="B39" s="232"/>
      <c r="C39" s="291" t="s">
        <v>81</v>
      </c>
      <c r="D39" s="263"/>
      <c r="E39" s="190"/>
      <c r="F39" s="264"/>
      <c r="G39" s="265" t="s">
        <v>3</v>
      </c>
      <c r="H39" s="264"/>
      <c r="I39" s="266"/>
      <c r="J39" s="236"/>
      <c r="K39" s="153"/>
      <c r="M39" s="335" t="s">
        <v>31</v>
      </c>
      <c r="N39" s="275"/>
      <c r="O39" s="284"/>
      <c r="P39" s="253">
        <v>0.5</v>
      </c>
      <c r="Q39" s="275"/>
      <c r="R39" s="635" t="s">
        <v>51</v>
      </c>
      <c r="S39" s="275"/>
      <c r="T39" s="111">
        <f>IF(R39="Y",P39*$L$10,"")</f>
        <v>0.5</v>
      </c>
      <c r="U39" s="275"/>
      <c r="V39" s="421" t="s">
        <v>52</v>
      </c>
      <c r="W39" s="255">
        <f>IF(V39="Y", T39, 0)</f>
        <v>0</v>
      </c>
      <c r="X39" s="193"/>
      <c r="Y39" s="193"/>
      <c r="Z39" s="193"/>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row>
    <row r="40" spans="1:53" s="205" customFormat="1" ht="15.6">
      <c r="B40" s="190"/>
      <c r="C40" s="705" t="s">
        <v>36</v>
      </c>
      <c r="D40" s="705"/>
      <c r="E40" s="268">
        <v>0</v>
      </c>
      <c r="F40" s="109"/>
      <c r="G40" s="107">
        <f t="shared" ref="G40:G46" si="8">E40*$A$39</f>
        <v>0</v>
      </c>
      <c r="H40" s="109"/>
      <c r="I40" s="247" t="s">
        <v>52</v>
      </c>
      <c r="J40" s="236">
        <f t="shared" ref="J40:J46" si="9">IF(I40="Y",G40,0)</f>
        <v>0</v>
      </c>
      <c r="K40" s="153">
        <f>IF(I40="Y",1,0)</f>
        <v>0</v>
      </c>
      <c r="M40" s="292" t="s">
        <v>109</v>
      </c>
      <c r="N40" s="190"/>
      <c r="O40" s="190"/>
      <c r="P40" s="190"/>
      <c r="Q40" s="190"/>
      <c r="R40" s="192"/>
      <c r="S40" s="190"/>
      <c r="T40" s="190"/>
      <c r="U40" s="190"/>
      <c r="V40" s="192"/>
      <c r="W40" s="293"/>
      <c r="X40" s="193"/>
      <c r="Y40" s="193"/>
      <c r="Z40" s="193"/>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row>
    <row r="41" spans="1:53" s="205" customFormat="1" ht="31.5" customHeight="1">
      <c r="B41" s="190"/>
      <c r="C41" s="705" t="s">
        <v>48</v>
      </c>
      <c r="D41" s="705"/>
      <c r="E41" s="268">
        <v>1</v>
      </c>
      <c r="F41" s="109"/>
      <c r="G41" s="107">
        <f t="shared" si="8"/>
        <v>4</v>
      </c>
      <c r="H41" s="109"/>
      <c r="I41" s="247" t="s">
        <v>51</v>
      </c>
      <c r="J41" s="236">
        <f t="shared" si="9"/>
        <v>4</v>
      </c>
      <c r="K41" s="153">
        <f>IF(I41="Y",1,0)</f>
        <v>1</v>
      </c>
      <c r="M41" s="264"/>
      <c r="N41" s="294"/>
      <c r="O41" s="190"/>
      <c r="P41" s="294"/>
      <c r="Q41" s="294"/>
      <c r="R41" s="295" t="s">
        <v>60</v>
      </c>
      <c r="S41" s="294"/>
      <c r="T41" s="137">
        <f>SUM(T12:T39)</f>
        <v>30</v>
      </c>
      <c r="U41" s="294"/>
      <c r="V41" s="138">
        <f>SUM(W12:W39)</f>
        <v>26.5</v>
      </c>
      <c r="W41" s="296"/>
      <c r="X41" s="297"/>
      <c r="Y41" s="297"/>
      <c r="Z41" s="297"/>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row>
    <row r="42" spans="1:53" s="205" customFormat="1" ht="32.25" customHeight="1" thickBot="1">
      <c r="B42" s="190"/>
      <c r="C42" s="705" t="s">
        <v>47</v>
      </c>
      <c r="D42" s="705"/>
      <c r="E42" s="268">
        <v>2</v>
      </c>
      <c r="F42" s="109"/>
      <c r="G42" s="107">
        <f t="shared" si="8"/>
        <v>8</v>
      </c>
      <c r="H42" s="109"/>
      <c r="I42" s="247" t="s">
        <v>52</v>
      </c>
      <c r="J42" s="236">
        <f t="shared" si="9"/>
        <v>0</v>
      </c>
      <c r="K42" s="153">
        <f>IF(I42="Y",1,0)</f>
        <v>0</v>
      </c>
      <c r="M42" s="189"/>
      <c r="N42" s="190"/>
      <c r="O42" s="189"/>
      <c r="P42" s="189"/>
      <c r="Q42" s="190"/>
      <c r="R42" s="293"/>
      <c r="S42" s="190"/>
      <c r="T42" s="293"/>
      <c r="U42" s="190"/>
      <c r="V42" s="293"/>
      <c r="W42" s="293"/>
      <c r="X42" s="193"/>
      <c r="Y42" s="193"/>
      <c r="Z42" s="193"/>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row>
    <row r="43" spans="1:53" s="205" customFormat="1" ht="28.8">
      <c r="B43" s="190"/>
      <c r="C43" s="705" t="s">
        <v>95</v>
      </c>
      <c r="D43" s="705"/>
      <c r="E43" s="268"/>
      <c r="F43" s="109"/>
      <c r="G43" s="107"/>
      <c r="H43" s="109"/>
      <c r="I43" s="107"/>
      <c r="J43" s="236">
        <f t="shared" si="9"/>
        <v>0</v>
      </c>
      <c r="K43" s="153">
        <f>IF(I43="Y",1,0)</f>
        <v>0</v>
      </c>
      <c r="M43" s="730" t="s">
        <v>76</v>
      </c>
      <c r="N43" s="298"/>
      <c r="O43" s="655">
        <f>(I55+V41)/(G55+T41)</f>
        <v>0.76500000000000001</v>
      </c>
      <c r="P43" s="655"/>
      <c r="Q43" s="655"/>
      <c r="R43" s="655"/>
      <c r="S43" s="655"/>
      <c r="T43" s="655"/>
      <c r="U43" s="655"/>
      <c r="V43" s="656"/>
      <c r="W43" s="293"/>
      <c r="X43" s="193"/>
      <c r="Y43" s="193"/>
      <c r="Z43" s="193"/>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row>
    <row r="44" spans="1:53" s="205" customFormat="1" ht="16.5" customHeight="1" thickBot="1">
      <c r="B44" s="190"/>
      <c r="C44" s="705" t="s">
        <v>34</v>
      </c>
      <c r="D44" s="705"/>
      <c r="E44" s="268">
        <v>3</v>
      </c>
      <c r="F44" s="109"/>
      <c r="G44" s="107">
        <f t="shared" si="8"/>
        <v>12</v>
      </c>
      <c r="H44" s="109"/>
      <c r="I44" s="247" t="s">
        <v>52</v>
      </c>
      <c r="J44" s="236">
        <f t="shared" si="9"/>
        <v>0</v>
      </c>
      <c r="K44" s="153">
        <f t="shared" ref="K44:K46" si="10">IF(I44="Y",1,0)</f>
        <v>0</v>
      </c>
      <c r="M44" s="731"/>
      <c r="N44" s="299"/>
      <c r="O44" s="657"/>
      <c r="P44" s="657"/>
      <c r="Q44" s="657"/>
      <c r="R44" s="657"/>
      <c r="S44" s="657"/>
      <c r="T44" s="657"/>
      <c r="U44" s="657"/>
      <c r="V44" s="658"/>
      <c r="W44" s="300"/>
      <c r="X44" s="193"/>
      <c r="Y44" s="193"/>
      <c r="Z44" s="193"/>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row>
    <row r="45" spans="1:53" s="205" customFormat="1" ht="16.5" customHeight="1" thickBot="1">
      <c r="B45" s="190"/>
      <c r="C45" s="705" t="s">
        <v>33</v>
      </c>
      <c r="D45" s="705"/>
      <c r="E45" s="268">
        <v>4</v>
      </c>
      <c r="F45" s="109"/>
      <c r="G45" s="107">
        <f t="shared" si="8"/>
        <v>16</v>
      </c>
      <c r="H45" s="109"/>
      <c r="I45" s="247" t="s">
        <v>52</v>
      </c>
      <c r="J45" s="236">
        <f t="shared" si="9"/>
        <v>0</v>
      </c>
      <c r="K45" s="153">
        <f t="shared" si="10"/>
        <v>0</v>
      </c>
      <c r="M45" s="189"/>
      <c r="N45" s="190"/>
      <c r="O45" s="189"/>
      <c r="P45" s="189"/>
      <c r="Q45" s="190"/>
      <c r="R45" s="293"/>
      <c r="S45" s="190"/>
      <c r="T45" s="293"/>
      <c r="U45" s="190"/>
      <c r="V45" s="293"/>
      <c r="W45" s="300"/>
      <c r="X45" s="193"/>
      <c r="Y45" s="193"/>
      <c r="Z45" s="193"/>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row>
    <row r="46" spans="1:53" s="205" customFormat="1" ht="21" customHeight="1" thickBot="1">
      <c r="B46" s="190"/>
      <c r="C46" s="705" t="s">
        <v>45</v>
      </c>
      <c r="D46" s="705"/>
      <c r="E46" s="268">
        <v>5</v>
      </c>
      <c r="F46" s="109"/>
      <c r="G46" s="107">
        <f t="shared" si="8"/>
        <v>20</v>
      </c>
      <c r="H46" s="109"/>
      <c r="I46" s="247" t="s">
        <v>52</v>
      </c>
      <c r="J46" s="236">
        <f t="shared" si="9"/>
        <v>0</v>
      </c>
      <c r="K46" s="153">
        <f t="shared" si="10"/>
        <v>0</v>
      </c>
      <c r="M46" s="336" t="s">
        <v>65</v>
      </c>
      <c r="N46" s="302"/>
      <c r="O46" s="770" t="s">
        <v>63</v>
      </c>
      <c r="P46" s="771"/>
      <c r="Q46" s="771"/>
      <c r="R46" s="771"/>
      <c r="S46" s="771"/>
      <c r="T46" s="771"/>
      <c r="U46" s="771"/>
      <c r="V46" s="772"/>
      <c r="W46" s="293"/>
      <c r="X46" s="193"/>
      <c r="Y46" s="193"/>
      <c r="Z46" s="193"/>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row>
    <row r="47" spans="1:53" s="205" customFormat="1" ht="20.100000000000001" customHeight="1">
      <c r="B47" s="190"/>
      <c r="C47" s="190"/>
      <c r="D47" s="303" t="s">
        <v>58</v>
      </c>
      <c r="E47" s="190"/>
      <c r="F47" s="286"/>
      <c r="G47" s="131">
        <f>MAX(G40:G46)</f>
        <v>20</v>
      </c>
      <c r="H47" s="286"/>
      <c r="I47" s="134">
        <f>MAX(J40:J46)</f>
        <v>4</v>
      </c>
      <c r="J47" s="285"/>
      <c r="K47" s="153"/>
      <c r="M47" s="716" t="s">
        <v>64</v>
      </c>
      <c r="N47" s="304"/>
      <c r="O47" s="674">
        <f>IF(AA25=0,0,VLOOKUP(O43,Lookups!A2:C10,IF(O46="Industrial",2,3),TRUE))</f>
        <v>4</v>
      </c>
      <c r="P47" s="674"/>
      <c r="Q47" s="674"/>
      <c r="R47" s="674"/>
      <c r="S47" s="674"/>
      <c r="T47" s="674"/>
      <c r="U47" s="674"/>
      <c r="V47" s="675"/>
      <c r="W47" s="293"/>
      <c r="X47" s="193"/>
      <c r="Y47" s="193"/>
      <c r="Z47" s="193"/>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row>
    <row r="48" spans="1:53" s="205" customFormat="1" ht="20.100000000000001" customHeight="1" thickBot="1">
      <c r="B48" s="190"/>
      <c r="C48" s="190"/>
      <c r="D48" s="276"/>
      <c r="E48" s="190"/>
      <c r="F48" s="286"/>
      <c r="G48" s="286"/>
      <c r="H48" s="286"/>
      <c r="I48" s="305"/>
      <c r="J48" s="285"/>
      <c r="K48" s="153"/>
      <c r="M48" s="717"/>
      <c r="N48" s="306"/>
      <c r="O48" s="676"/>
      <c r="P48" s="676"/>
      <c r="Q48" s="676"/>
      <c r="R48" s="676"/>
      <c r="S48" s="676"/>
      <c r="T48" s="676"/>
      <c r="U48" s="676"/>
      <c r="V48" s="677"/>
      <c r="W48" s="293"/>
      <c r="X48" s="193"/>
      <c r="Y48" s="193"/>
      <c r="Z48" s="193"/>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row>
    <row r="49" spans="1:54" s="205" customFormat="1" ht="54">
      <c r="A49" s="231">
        <v>2</v>
      </c>
      <c r="B49" s="232"/>
      <c r="C49" s="291" t="s">
        <v>82</v>
      </c>
      <c r="D49" s="263"/>
      <c r="E49" s="190"/>
      <c r="F49" s="264"/>
      <c r="G49" s="265" t="s">
        <v>3</v>
      </c>
      <c r="H49" s="264"/>
      <c r="I49" s="266"/>
      <c r="J49" s="236"/>
      <c r="K49" s="153"/>
      <c r="L49" s="190"/>
      <c r="M49" s="307"/>
      <c r="N49" s="190"/>
      <c r="O49" s="718" t="str">
        <f>IF(AA25=0,AG15,"")</f>
        <v/>
      </c>
      <c r="P49" s="718"/>
      <c r="Q49" s="718"/>
      <c r="R49" s="718"/>
      <c r="S49" s="718"/>
      <c r="T49" s="718"/>
      <c r="U49" s="718"/>
      <c r="V49" s="718"/>
      <c r="W49" s="192"/>
      <c r="X49" s="193"/>
      <c r="Y49" s="193"/>
      <c r="Z49" s="193"/>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row>
    <row r="50" spans="1:54" s="205" customFormat="1" ht="15.6">
      <c r="B50" s="190"/>
      <c r="C50" s="719" t="s">
        <v>35</v>
      </c>
      <c r="D50" s="720"/>
      <c r="E50" s="236">
        <v>0</v>
      </c>
      <c r="F50" s="308"/>
      <c r="G50" s="110">
        <f>E50*$A$49</f>
        <v>0</v>
      </c>
      <c r="H50" s="110"/>
      <c r="I50" s="247" t="s">
        <v>52</v>
      </c>
      <c r="J50" s="236">
        <f t="shared" ref="J50:J52" si="11">IF(I50="Y",G50,0)</f>
        <v>0</v>
      </c>
      <c r="K50" s="153">
        <f>IF(I50="Y",1,0)</f>
        <v>0</v>
      </c>
      <c r="L50" s="190"/>
      <c r="M50" s="190"/>
      <c r="N50" s="190"/>
      <c r="O50" s="190"/>
      <c r="P50" s="190"/>
      <c r="Q50" s="190"/>
      <c r="R50" s="192"/>
      <c r="S50" s="190"/>
      <c r="T50" s="192"/>
      <c r="U50" s="190"/>
      <c r="V50" s="192"/>
      <c r="W50" s="192"/>
      <c r="X50" s="193"/>
      <c r="Y50" s="193"/>
      <c r="Z50" s="193"/>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row>
    <row r="51" spans="1:54" s="205" customFormat="1" ht="15.6">
      <c r="B51" s="190"/>
      <c r="C51" s="719" t="s">
        <v>27</v>
      </c>
      <c r="D51" s="720"/>
      <c r="E51" s="236">
        <v>5</v>
      </c>
      <c r="F51" s="308"/>
      <c r="G51" s="110">
        <v>6</v>
      </c>
      <c r="H51" s="110"/>
      <c r="I51" s="247" t="s">
        <v>51</v>
      </c>
      <c r="J51" s="236">
        <f t="shared" si="11"/>
        <v>6</v>
      </c>
      <c r="K51" s="153">
        <f t="shared" ref="K51:K52" si="12">IF(I51="Y",1,0)</f>
        <v>1</v>
      </c>
      <c r="L51" s="190"/>
      <c r="M51" s="190"/>
      <c r="N51" s="190"/>
      <c r="O51" s="190"/>
      <c r="P51" s="190"/>
      <c r="Q51" s="190"/>
      <c r="R51" s="192"/>
      <c r="S51" s="190"/>
      <c r="T51" s="192"/>
      <c r="U51" s="190"/>
      <c r="V51" s="192"/>
      <c r="W51" s="192"/>
      <c r="X51" s="193"/>
      <c r="Y51" s="193"/>
      <c r="Z51" s="193"/>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row>
    <row r="52" spans="1:54" s="205" customFormat="1" ht="31.5" customHeight="1">
      <c r="B52" s="190"/>
      <c r="C52" s="710" t="s">
        <v>100</v>
      </c>
      <c r="D52" s="711"/>
      <c r="E52" s="236"/>
      <c r="F52" s="308"/>
      <c r="G52" s="110">
        <v>10</v>
      </c>
      <c r="H52" s="110"/>
      <c r="I52" s="247" t="s">
        <v>52</v>
      </c>
      <c r="J52" s="236">
        <f t="shared" si="11"/>
        <v>0</v>
      </c>
      <c r="K52" s="153">
        <f t="shared" si="12"/>
        <v>0</v>
      </c>
      <c r="L52" s="190"/>
      <c r="M52" s="190"/>
      <c r="N52" s="190"/>
      <c r="O52" s="190"/>
      <c r="P52" s="190"/>
      <c r="Q52" s="190"/>
      <c r="R52" s="192"/>
      <c r="S52" s="190"/>
      <c r="T52" s="192"/>
      <c r="U52" s="190"/>
      <c r="V52" s="192"/>
      <c r="W52" s="192"/>
      <c r="X52" s="193"/>
      <c r="Y52" s="193"/>
      <c r="Z52" s="193"/>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row>
    <row r="53" spans="1:54" s="205" customFormat="1" ht="15.6">
      <c r="B53" s="190"/>
      <c r="C53" s="190"/>
      <c r="D53" s="131" t="s">
        <v>58</v>
      </c>
      <c r="E53" s="190"/>
      <c r="F53" s="286"/>
      <c r="G53" s="131">
        <f>MAX(G50:G52)</f>
        <v>10</v>
      </c>
      <c r="H53" s="286"/>
      <c r="I53" s="132">
        <f>MAX(J50:J52)</f>
        <v>6</v>
      </c>
      <c r="J53" s="236"/>
      <c r="K53" s="153"/>
      <c r="L53" s="190"/>
      <c r="M53" s="190"/>
      <c r="N53" s="190"/>
      <c r="O53" s="190"/>
      <c r="P53" s="190"/>
      <c r="Q53" s="190"/>
      <c r="R53" s="192"/>
      <c r="S53" s="190"/>
      <c r="T53" s="192"/>
      <c r="U53" s="190"/>
      <c r="V53" s="192"/>
      <c r="W53" s="192"/>
      <c r="X53" s="193"/>
      <c r="Y53" s="193"/>
      <c r="Z53" s="193"/>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row>
    <row r="54" spans="1:54" s="205" customFormat="1" ht="15" customHeight="1">
      <c r="B54" s="190"/>
      <c r="C54" s="190"/>
      <c r="D54" s="131"/>
      <c r="E54" s="190"/>
      <c r="F54" s="270"/>
      <c r="G54" s="270"/>
      <c r="H54" s="270"/>
      <c r="I54" s="270"/>
      <c r="J54" s="236"/>
      <c r="K54" s="153"/>
      <c r="L54" s="190"/>
      <c r="M54" s="190"/>
      <c r="N54" s="190"/>
      <c r="O54" s="190"/>
      <c r="P54" s="190"/>
      <c r="Q54" s="190"/>
      <c r="R54" s="192"/>
      <c r="S54" s="190"/>
      <c r="T54" s="192"/>
      <c r="U54" s="190"/>
      <c r="V54" s="192"/>
      <c r="W54" s="192"/>
      <c r="X54" s="193"/>
      <c r="Y54" s="193"/>
      <c r="Z54" s="193"/>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row>
    <row r="55" spans="1:54" ht="15.6">
      <c r="C55" s="309"/>
      <c r="D55" s="310" t="s">
        <v>59</v>
      </c>
      <c r="E55" s="311"/>
      <c r="F55" s="312"/>
      <c r="G55" s="135">
        <f>G14+G26+G32+G37+G47+G53</f>
        <v>70</v>
      </c>
      <c r="H55" s="312"/>
      <c r="I55" s="135">
        <f>I14+I26+I32+I37+I47+I53</f>
        <v>50</v>
      </c>
      <c r="J55" s="313"/>
      <c r="K55" s="314"/>
      <c r="L55" s="227"/>
      <c r="M55" s="227"/>
      <c r="N55" s="227"/>
      <c r="O55" s="227"/>
      <c r="P55" s="227"/>
      <c r="Q55" s="227"/>
      <c r="R55" s="227"/>
      <c r="S55" s="227"/>
      <c r="T55" s="227"/>
      <c r="U55" s="227"/>
      <c r="V55" s="227"/>
      <c r="W55" s="315"/>
      <c r="X55" s="316"/>
      <c r="Y55" s="316"/>
      <c r="Z55" s="316"/>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row>
    <row r="56" spans="1:54" ht="15.6">
      <c r="C56" s="309"/>
      <c r="D56" s="310"/>
      <c r="E56" s="311"/>
      <c r="F56" s="312"/>
      <c r="G56" s="135"/>
      <c r="H56" s="312"/>
      <c r="I56" s="135"/>
      <c r="J56" s="313"/>
      <c r="K56" s="314"/>
      <c r="L56" s="227"/>
      <c r="M56" s="227"/>
      <c r="N56" s="227"/>
      <c r="O56" s="227"/>
      <c r="P56" s="227"/>
      <c r="Q56" s="227"/>
      <c r="R56" s="227"/>
      <c r="S56" s="227"/>
      <c r="T56" s="227"/>
      <c r="U56" s="227"/>
      <c r="V56" s="227"/>
      <c r="W56" s="315"/>
      <c r="X56" s="316"/>
      <c r="Y56" s="316"/>
      <c r="Z56" s="316"/>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row>
    <row r="57" spans="1:54">
      <c r="C57" s="317"/>
      <c r="D57" s="317"/>
      <c r="E57" s="317"/>
      <c r="F57" s="317"/>
      <c r="G57" s="317"/>
      <c r="H57" s="317"/>
      <c r="I57" s="317"/>
      <c r="J57" s="227"/>
      <c r="K57" s="318"/>
      <c r="L57" s="227"/>
      <c r="M57" s="227"/>
      <c r="N57" s="227"/>
      <c r="O57" s="227"/>
      <c r="P57" s="227"/>
      <c r="Q57" s="227"/>
      <c r="R57" s="315"/>
      <c r="S57" s="227"/>
      <c r="T57" s="315"/>
      <c r="U57" s="227"/>
      <c r="V57" s="315"/>
      <c r="W57" s="315"/>
      <c r="X57" s="316"/>
      <c r="Y57" s="316"/>
      <c r="Z57" s="316"/>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row>
    <row r="58" spans="1:54" ht="18">
      <c r="C58" s="291" t="s">
        <v>108</v>
      </c>
      <c r="D58" s="227"/>
      <c r="E58" s="227"/>
      <c r="F58" s="227"/>
      <c r="G58" s="227"/>
      <c r="H58" s="227"/>
      <c r="I58" s="227"/>
      <c r="J58" s="227"/>
      <c r="K58" s="318"/>
      <c r="L58" s="227"/>
      <c r="M58" s="227"/>
      <c r="N58" s="227"/>
      <c r="O58" s="227"/>
      <c r="P58" s="227"/>
      <c r="Q58" s="227"/>
      <c r="R58" s="315"/>
      <c r="S58" s="227"/>
      <c r="T58" s="315"/>
      <c r="U58" s="227"/>
      <c r="V58" s="315"/>
      <c r="W58" s="315"/>
      <c r="X58" s="316"/>
      <c r="Y58" s="316"/>
      <c r="Z58" s="316"/>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row>
    <row r="59" spans="1:54" ht="37.5" customHeight="1">
      <c r="C59" s="705" t="s">
        <v>107</v>
      </c>
      <c r="D59" s="705"/>
      <c r="E59" s="268">
        <v>0</v>
      </c>
      <c r="F59" s="319"/>
      <c r="G59" s="168"/>
      <c r="H59" s="167"/>
      <c r="I59" s="227"/>
      <c r="J59" s="227"/>
      <c r="K59" s="318"/>
      <c r="L59" s="227"/>
      <c r="M59" s="227"/>
      <c r="N59" s="227"/>
      <c r="O59" s="227"/>
      <c r="P59" s="227"/>
      <c r="Q59" s="227"/>
      <c r="R59" s="315"/>
      <c r="S59" s="227"/>
      <c r="T59" s="315"/>
      <c r="U59" s="227"/>
      <c r="V59" s="315"/>
      <c r="W59" s="315"/>
      <c r="X59" s="316"/>
      <c r="Y59" s="316"/>
      <c r="Z59" s="316"/>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row>
    <row r="60" spans="1:54" ht="15.6">
      <c r="C60" s="369" t="s">
        <v>146</v>
      </c>
      <c r="D60" s="321"/>
      <c r="E60" s="268"/>
      <c r="F60" s="167"/>
      <c r="G60" s="168"/>
      <c r="H60" s="167"/>
      <c r="I60" s="227"/>
      <c r="J60" s="227"/>
      <c r="K60" s="318"/>
      <c r="L60" s="227"/>
      <c r="M60" s="227"/>
      <c r="N60" s="227"/>
      <c r="O60" s="227"/>
      <c r="P60" s="227"/>
      <c r="Q60" s="227"/>
      <c r="R60" s="315"/>
      <c r="S60" s="227"/>
      <c r="T60" s="315"/>
      <c r="U60" s="227"/>
      <c r="V60" s="315"/>
      <c r="W60" s="315"/>
      <c r="X60" s="316"/>
      <c r="Y60" s="316"/>
      <c r="Z60" s="316"/>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row>
    <row r="61" spans="1:54" ht="15.6">
      <c r="C61" s="714"/>
      <c r="D61" s="721"/>
      <c r="E61" s="268"/>
      <c r="F61" s="167"/>
      <c r="G61" s="168"/>
      <c r="H61" s="167"/>
      <c r="I61" s="227"/>
      <c r="J61" s="227"/>
      <c r="K61" s="318"/>
      <c r="L61" s="227"/>
      <c r="M61" s="227"/>
      <c r="N61" s="227"/>
      <c r="O61" s="227"/>
      <c r="P61" s="227"/>
      <c r="Q61" s="227"/>
      <c r="R61" s="315"/>
      <c r="S61" s="227"/>
      <c r="T61" s="315"/>
      <c r="U61" s="227"/>
      <c r="V61" s="315"/>
      <c r="W61" s="315"/>
      <c r="X61" s="316"/>
      <c r="Y61" s="316"/>
      <c r="Z61" s="316"/>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row>
    <row r="62" spans="1:54" ht="15.6">
      <c r="C62" s="714"/>
      <c r="D62" s="715"/>
      <c r="E62" s="227"/>
      <c r="F62" s="227"/>
      <c r="G62" s="322"/>
      <c r="H62" s="227"/>
      <c r="I62" s="227"/>
      <c r="J62" s="227"/>
      <c r="K62" s="318"/>
      <c r="L62" s="227"/>
      <c r="M62" s="227"/>
      <c r="N62" s="227"/>
      <c r="O62" s="227"/>
      <c r="P62" s="227"/>
      <c r="Q62" s="227"/>
      <c r="R62" s="315"/>
      <c r="S62" s="227"/>
      <c r="T62" s="315"/>
      <c r="U62" s="227"/>
      <c r="V62" s="315"/>
      <c r="W62" s="315"/>
      <c r="X62" s="316"/>
      <c r="Y62" s="316"/>
      <c r="Z62" s="316"/>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7"/>
      <c r="AZ62" s="227"/>
      <c r="BA62" s="227"/>
      <c r="BB62" s="227"/>
    </row>
    <row r="63" spans="1:54" ht="15.6">
      <c r="C63" s="705" t="s">
        <v>112</v>
      </c>
      <c r="D63" s="705"/>
      <c r="E63" s="227"/>
      <c r="F63" s="227"/>
      <c r="G63" s="322"/>
      <c r="H63" s="227"/>
      <c r="I63" s="227"/>
      <c r="J63" s="227"/>
      <c r="K63" s="318"/>
      <c r="L63" s="227"/>
      <c r="M63" s="227"/>
      <c r="N63" s="227"/>
      <c r="O63" s="227"/>
      <c r="P63" s="227"/>
      <c r="Q63" s="227"/>
      <c r="R63" s="315"/>
      <c r="S63" s="227"/>
      <c r="T63" s="315"/>
      <c r="U63" s="227"/>
      <c r="V63" s="315"/>
      <c r="W63" s="315"/>
      <c r="X63" s="316"/>
      <c r="Y63" s="316"/>
      <c r="Z63" s="316"/>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row>
    <row r="64" spans="1:54" ht="15.6">
      <c r="C64" s="705" t="s">
        <v>113</v>
      </c>
      <c r="D64" s="705"/>
      <c r="E64" s="268">
        <v>0</v>
      </c>
      <c r="F64" s="319"/>
      <c r="G64" s="168"/>
      <c r="H64" s="166"/>
      <c r="I64" s="247" t="s">
        <v>51</v>
      </c>
      <c r="J64" s="227"/>
      <c r="K64" s="318"/>
      <c r="L64" s="227"/>
      <c r="M64" s="227"/>
      <c r="N64" s="227"/>
      <c r="O64" s="227"/>
      <c r="P64" s="227"/>
      <c r="Q64" s="227"/>
      <c r="R64" s="315"/>
      <c r="S64" s="227"/>
      <c r="T64" s="315"/>
      <c r="U64" s="227"/>
      <c r="V64" s="315"/>
      <c r="W64" s="315"/>
      <c r="X64" s="316"/>
      <c r="Y64" s="316"/>
      <c r="Z64" s="316"/>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row>
    <row r="65" spans="3:54" ht="36" customHeight="1">
      <c r="C65" s="705" t="s">
        <v>120</v>
      </c>
      <c r="D65" s="705"/>
      <c r="E65" s="268"/>
      <c r="F65" s="319"/>
      <c r="G65" s="168"/>
      <c r="H65" s="166"/>
      <c r="I65" s="247" t="s">
        <v>52</v>
      </c>
      <c r="J65" s="227"/>
      <c r="K65" s="318"/>
      <c r="L65" s="227"/>
      <c r="M65" s="227"/>
      <c r="N65" s="227"/>
      <c r="O65" s="227"/>
      <c r="P65" s="227"/>
      <c r="Q65" s="227"/>
      <c r="R65" s="315"/>
      <c r="S65" s="227"/>
      <c r="T65" s="315"/>
      <c r="U65" s="227"/>
      <c r="V65" s="315"/>
      <c r="W65" s="315"/>
      <c r="X65" s="316"/>
      <c r="Y65" s="316"/>
      <c r="Z65" s="316"/>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row>
    <row r="66" spans="3:54" ht="15.6">
      <c r="C66" s="710" t="s">
        <v>114</v>
      </c>
      <c r="D66" s="711"/>
      <c r="E66" s="268"/>
      <c r="F66" s="319"/>
      <c r="G66" s="168"/>
      <c r="H66" s="166"/>
      <c r="I66" s="247" t="s">
        <v>52</v>
      </c>
      <c r="J66" s="227"/>
      <c r="K66" s="318"/>
      <c r="L66" s="227"/>
      <c r="M66" s="227"/>
      <c r="N66" s="227"/>
      <c r="O66" s="227"/>
      <c r="P66" s="227"/>
      <c r="Q66" s="227"/>
      <c r="R66" s="315"/>
      <c r="S66" s="227"/>
      <c r="T66" s="315"/>
      <c r="U66" s="227"/>
      <c r="V66" s="315"/>
      <c r="W66" s="315"/>
      <c r="X66" s="316"/>
      <c r="Y66" s="316"/>
      <c r="Z66" s="316"/>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row>
    <row r="67" spans="3:54" ht="15.6">
      <c r="C67" s="712" t="s">
        <v>115</v>
      </c>
      <c r="D67" s="713"/>
      <c r="E67" s="268"/>
      <c r="F67" s="319"/>
      <c r="G67" s="168"/>
      <c r="H67" s="166"/>
      <c r="I67" s="506" t="s">
        <v>51</v>
      </c>
      <c r="J67" s="227"/>
      <c r="K67" s="318"/>
      <c r="L67" s="227"/>
      <c r="M67" s="227"/>
      <c r="N67" s="227"/>
      <c r="O67" s="227"/>
      <c r="P67" s="227"/>
      <c r="Q67" s="227"/>
      <c r="R67" s="315"/>
      <c r="S67" s="227"/>
      <c r="T67" s="315"/>
      <c r="U67" s="227"/>
      <c r="V67" s="315"/>
      <c r="W67" s="315"/>
      <c r="X67" s="316"/>
      <c r="Y67" s="316"/>
      <c r="Z67" s="316"/>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row>
    <row r="68" spans="3:54" ht="15.6">
      <c r="C68" s="705" t="s">
        <v>103</v>
      </c>
      <c r="D68" s="705"/>
      <c r="E68" s="268"/>
      <c r="F68" s="319"/>
      <c r="G68" s="508" t="s">
        <v>147</v>
      </c>
      <c r="H68" s="507"/>
      <c r="I68" s="507"/>
      <c r="J68" s="507"/>
      <c r="K68" s="507"/>
      <c r="L68" s="227"/>
      <c r="M68" s="227"/>
      <c r="N68" s="227"/>
      <c r="O68" s="227"/>
      <c r="P68" s="227"/>
      <c r="Q68" s="227"/>
      <c r="R68" s="315"/>
      <c r="S68" s="227"/>
      <c r="T68" s="315"/>
      <c r="U68" s="227"/>
      <c r="V68" s="315"/>
      <c r="W68" s="315"/>
      <c r="X68" s="316"/>
      <c r="Y68" s="316"/>
      <c r="Z68" s="316"/>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c r="BA68" s="227"/>
      <c r="BB68" s="227"/>
    </row>
    <row r="69" spans="3:54" ht="31.5" customHeight="1">
      <c r="C69" s="710" t="s">
        <v>111</v>
      </c>
      <c r="D69" s="711"/>
      <c r="E69" s="268"/>
      <c r="F69" s="319"/>
      <c r="G69" s="168"/>
      <c r="H69" s="167"/>
      <c r="I69" s="167"/>
      <c r="J69" s="227"/>
      <c r="K69" s="318"/>
      <c r="L69" s="227"/>
      <c r="M69" s="227"/>
      <c r="N69" s="227"/>
      <c r="O69" s="227"/>
      <c r="P69" s="227"/>
      <c r="Q69" s="227"/>
      <c r="R69" s="315"/>
      <c r="S69" s="227"/>
      <c r="T69" s="315"/>
      <c r="U69" s="227"/>
      <c r="V69" s="315"/>
      <c r="W69" s="315"/>
      <c r="X69" s="316"/>
      <c r="Y69" s="316"/>
      <c r="Z69" s="316"/>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row>
    <row r="70" spans="3:54" ht="15.6">
      <c r="C70" s="712" t="s">
        <v>116</v>
      </c>
      <c r="D70" s="713"/>
      <c r="E70" s="268"/>
      <c r="F70" s="319"/>
      <c r="G70" s="765" t="s">
        <v>147</v>
      </c>
      <c r="H70" s="765"/>
      <c r="I70" s="765"/>
      <c r="J70" s="765"/>
      <c r="K70" s="765"/>
      <c r="L70" s="227"/>
      <c r="M70" s="227"/>
      <c r="N70" s="227"/>
      <c r="O70" s="227"/>
      <c r="P70" s="227"/>
      <c r="Q70" s="227"/>
      <c r="R70" s="315"/>
      <c r="S70" s="227"/>
      <c r="T70" s="315"/>
      <c r="U70" s="227"/>
      <c r="V70" s="315"/>
      <c r="W70" s="315"/>
      <c r="X70" s="316"/>
      <c r="Y70" s="316"/>
      <c r="Z70" s="316"/>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27"/>
      <c r="BA70" s="227"/>
      <c r="BB70" s="227"/>
    </row>
    <row r="71" spans="3:54" ht="15.6">
      <c r="C71" s="705" t="s">
        <v>117</v>
      </c>
      <c r="D71" s="705"/>
      <c r="E71" s="268"/>
      <c r="F71" s="319"/>
      <c r="G71" s="765" t="s">
        <v>147</v>
      </c>
      <c r="H71" s="765"/>
      <c r="I71" s="765"/>
      <c r="J71" s="765"/>
      <c r="K71" s="765"/>
      <c r="L71" s="227"/>
      <c r="M71" s="227"/>
      <c r="N71" s="227"/>
      <c r="O71" s="227"/>
      <c r="P71" s="227"/>
      <c r="Q71" s="227"/>
      <c r="R71" s="315"/>
      <c r="S71" s="227"/>
      <c r="T71" s="315"/>
      <c r="U71" s="227"/>
      <c r="V71" s="315"/>
      <c r="W71" s="315"/>
      <c r="X71" s="316"/>
      <c r="Y71" s="316"/>
      <c r="Z71" s="316"/>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c r="AZ71" s="227"/>
      <c r="BA71" s="227"/>
      <c r="BB71" s="227"/>
    </row>
    <row r="72" spans="3:54" ht="15.6">
      <c r="C72" s="705" t="s">
        <v>118</v>
      </c>
      <c r="D72" s="705"/>
      <c r="E72" s="268"/>
      <c r="F72" s="319"/>
      <c r="G72" s="765" t="s">
        <v>147</v>
      </c>
      <c r="H72" s="765"/>
      <c r="I72" s="765"/>
      <c r="J72" s="765"/>
      <c r="K72" s="765"/>
      <c r="L72" s="227"/>
      <c r="M72" s="227"/>
      <c r="N72" s="227"/>
      <c r="O72" s="227"/>
      <c r="P72" s="227"/>
      <c r="Q72" s="227"/>
      <c r="R72" s="315"/>
      <c r="S72" s="227"/>
      <c r="T72" s="315"/>
      <c r="U72" s="227"/>
      <c r="V72" s="315"/>
      <c r="W72" s="315"/>
      <c r="X72" s="316"/>
      <c r="Y72" s="316"/>
      <c r="Z72" s="316"/>
      <c r="AA72" s="227"/>
      <c r="AB72" s="227"/>
      <c r="AC72" s="227"/>
      <c r="AD72" s="227"/>
      <c r="AE72" s="227"/>
      <c r="AF72" s="227"/>
      <c r="AG72" s="227"/>
      <c r="AH72" s="227"/>
      <c r="AI72" s="227"/>
      <c r="AJ72" s="227"/>
      <c r="AK72" s="227"/>
      <c r="AL72" s="227"/>
      <c r="AM72" s="227"/>
      <c r="AN72" s="227"/>
      <c r="AO72" s="227"/>
      <c r="AP72" s="227"/>
      <c r="AQ72" s="227"/>
      <c r="AR72" s="227"/>
      <c r="AS72" s="227"/>
      <c r="AT72" s="227"/>
      <c r="AU72" s="227"/>
      <c r="AV72" s="227"/>
      <c r="AW72" s="227"/>
      <c r="AX72" s="227"/>
      <c r="AY72" s="227"/>
      <c r="AZ72" s="227"/>
      <c r="BA72" s="227"/>
      <c r="BB72" s="227"/>
    </row>
    <row r="73" spans="3:54" ht="15.6">
      <c r="C73" s="767" t="s">
        <v>119</v>
      </c>
      <c r="D73" s="767"/>
      <c r="E73" s="268"/>
      <c r="F73" s="319"/>
      <c r="G73" s="769" t="s">
        <v>147</v>
      </c>
      <c r="H73" s="769"/>
      <c r="I73" s="769"/>
      <c r="J73" s="769"/>
      <c r="K73" s="769"/>
      <c r="L73" s="227"/>
      <c r="M73" s="227"/>
      <c r="N73" s="227"/>
      <c r="O73" s="227"/>
      <c r="P73" s="227"/>
      <c r="Q73" s="227"/>
      <c r="R73" s="315"/>
      <c r="S73" s="227"/>
      <c r="T73" s="315"/>
      <c r="U73" s="227"/>
      <c r="V73" s="315"/>
      <c r="W73" s="315"/>
      <c r="X73" s="316"/>
      <c r="Y73" s="316"/>
      <c r="Z73" s="316"/>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row>
    <row r="74" spans="3:54" ht="15.6">
      <c r="C74" s="768" t="s">
        <v>148</v>
      </c>
      <c r="D74" s="768"/>
      <c r="E74" s="509"/>
      <c r="F74" s="512"/>
      <c r="G74" s="765" t="s">
        <v>147</v>
      </c>
      <c r="H74" s="765"/>
      <c r="I74" s="765"/>
      <c r="J74" s="765"/>
      <c r="K74" s="765"/>
      <c r="L74" s="227"/>
      <c r="M74" s="227"/>
      <c r="N74" s="227"/>
      <c r="O74" s="227"/>
      <c r="P74" s="227"/>
      <c r="Q74" s="227"/>
      <c r="R74" s="315"/>
      <c r="S74" s="227"/>
      <c r="T74" s="315"/>
      <c r="U74" s="227"/>
      <c r="V74" s="315"/>
      <c r="W74" s="315"/>
      <c r="X74" s="316"/>
      <c r="Y74" s="316"/>
      <c r="Z74" s="316"/>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row>
    <row r="75" spans="3:54" ht="17.25" customHeight="1">
      <c r="C75" s="510"/>
      <c r="D75" s="510"/>
      <c r="E75" s="510"/>
      <c r="F75" s="511"/>
      <c r="G75" s="510"/>
      <c r="H75" s="510"/>
      <c r="I75" s="510"/>
      <c r="J75" s="227"/>
      <c r="K75" s="323"/>
      <c r="L75" s="324"/>
      <c r="M75" s="227"/>
      <c r="N75" s="227"/>
      <c r="O75" s="227"/>
      <c r="P75" s="227"/>
      <c r="Q75" s="227"/>
      <c r="R75" s="315"/>
      <c r="S75" s="227"/>
      <c r="T75" s="315"/>
      <c r="U75" s="227"/>
      <c r="V75" s="315"/>
      <c r="W75" s="315"/>
      <c r="X75" s="316"/>
      <c r="Y75" s="316"/>
      <c r="Z75" s="316"/>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7"/>
      <c r="AY75" s="227"/>
      <c r="AZ75" s="227"/>
      <c r="BA75" s="227"/>
      <c r="BB75" s="227"/>
    </row>
    <row r="76" spans="3:54" ht="30.75" customHeight="1">
      <c r="C76" s="756"/>
      <c r="D76" s="756"/>
      <c r="E76" s="756"/>
      <c r="F76" s="756"/>
      <c r="G76" s="756"/>
      <c r="H76" s="756"/>
      <c r="I76" s="756"/>
      <c r="J76" s="227"/>
      <c r="K76" s="323"/>
      <c r="L76" s="324"/>
      <c r="M76" s="227"/>
      <c r="N76" s="227"/>
      <c r="O76" s="227"/>
      <c r="P76" s="227"/>
      <c r="Q76" s="227"/>
      <c r="R76" s="315"/>
      <c r="S76" s="227"/>
      <c r="T76" s="315"/>
      <c r="U76" s="227"/>
      <c r="V76" s="315"/>
      <c r="W76" s="315"/>
      <c r="X76" s="316"/>
      <c r="Y76" s="316"/>
      <c r="Z76" s="316"/>
      <c r="AA76" s="227"/>
      <c r="AB76" s="227"/>
      <c r="AC76" s="227"/>
      <c r="AD76" s="227"/>
      <c r="AE76" s="227"/>
      <c r="AF76" s="227"/>
      <c r="AG76" s="227"/>
      <c r="AH76" s="227"/>
      <c r="AI76" s="227"/>
      <c r="AJ76" s="227"/>
      <c r="AK76" s="227"/>
      <c r="AL76" s="227"/>
      <c r="AM76" s="227"/>
      <c r="AN76" s="227"/>
      <c r="AO76" s="227"/>
      <c r="AP76" s="227"/>
      <c r="AQ76" s="227"/>
      <c r="AR76" s="227"/>
      <c r="AS76" s="227"/>
      <c r="AT76" s="227"/>
      <c r="AU76" s="227"/>
      <c r="AV76" s="227"/>
      <c r="AW76" s="227"/>
      <c r="AX76" s="227"/>
      <c r="AY76" s="227"/>
      <c r="AZ76" s="227"/>
      <c r="BA76" s="227"/>
      <c r="BB76" s="227"/>
    </row>
    <row r="77" spans="3:54" ht="30" customHeight="1">
      <c r="C77" s="766"/>
      <c r="D77" s="766"/>
      <c r="E77" s="766"/>
      <c r="F77" s="766"/>
      <c r="G77" s="766"/>
      <c r="H77" s="766"/>
      <c r="I77" s="766"/>
      <c r="J77" s="227"/>
      <c r="K77" s="323"/>
      <c r="L77" s="324"/>
      <c r="M77" s="227"/>
      <c r="N77" s="227"/>
      <c r="O77" s="227"/>
      <c r="P77" s="227"/>
      <c r="Q77" s="227"/>
      <c r="R77" s="315"/>
      <c r="S77" s="227"/>
      <c r="T77" s="315"/>
      <c r="U77" s="227"/>
      <c r="V77" s="315"/>
      <c r="W77" s="315"/>
      <c r="X77" s="316"/>
      <c r="Y77" s="316"/>
      <c r="Z77" s="316"/>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row>
    <row r="78" spans="3:54">
      <c r="C78" s="227"/>
      <c r="D78" s="227"/>
      <c r="E78" s="227"/>
      <c r="F78" s="227"/>
      <c r="G78" s="227"/>
      <c r="H78" s="227"/>
      <c r="I78" s="227"/>
      <c r="J78" s="227"/>
      <c r="K78" s="323"/>
      <c r="L78" s="324"/>
      <c r="M78" s="227"/>
      <c r="N78" s="227"/>
      <c r="O78" s="227"/>
      <c r="P78" s="227"/>
      <c r="Q78" s="227"/>
      <c r="R78" s="315"/>
      <c r="S78" s="227"/>
      <c r="T78" s="315"/>
      <c r="U78" s="227"/>
      <c r="V78" s="315"/>
      <c r="W78" s="315"/>
      <c r="X78" s="316"/>
      <c r="Y78" s="316"/>
      <c r="Z78" s="316"/>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7"/>
      <c r="BA78" s="227"/>
      <c r="BB78" s="227"/>
    </row>
    <row r="79" spans="3:54">
      <c r="C79" s="227"/>
      <c r="D79" s="227"/>
      <c r="E79" s="227"/>
      <c r="F79" s="227"/>
      <c r="G79" s="227"/>
      <c r="H79" s="227"/>
      <c r="I79" s="227"/>
      <c r="J79" s="227"/>
      <c r="K79" s="323"/>
      <c r="L79" s="324"/>
      <c r="M79" s="227"/>
      <c r="N79" s="227"/>
      <c r="O79" s="227"/>
      <c r="P79" s="227"/>
      <c r="Q79" s="227"/>
      <c r="R79" s="315"/>
      <c r="S79" s="227"/>
      <c r="T79" s="315"/>
      <c r="U79" s="227"/>
      <c r="V79" s="315"/>
      <c r="W79" s="315"/>
      <c r="X79" s="316"/>
      <c r="Y79" s="316"/>
      <c r="Z79" s="316"/>
      <c r="AA79" s="227"/>
      <c r="AB79" s="227"/>
      <c r="AC79" s="227"/>
      <c r="AD79" s="227"/>
      <c r="AE79" s="227"/>
      <c r="AF79" s="227"/>
      <c r="AG79" s="227"/>
      <c r="AH79" s="227"/>
      <c r="AI79" s="227"/>
      <c r="AJ79" s="227"/>
      <c r="AK79" s="227"/>
      <c r="AL79" s="227"/>
      <c r="AM79" s="227"/>
      <c r="AN79" s="227"/>
      <c r="AO79" s="227"/>
      <c r="AP79" s="227"/>
      <c r="AQ79" s="227"/>
      <c r="AR79" s="227"/>
      <c r="AS79" s="227"/>
      <c r="AT79" s="227"/>
      <c r="AU79" s="227"/>
      <c r="AV79" s="227"/>
      <c r="AW79" s="227"/>
      <c r="AX79" s="227"/>
      <c r="AY79" s="227"/>
      <c r="AZ79" s="227"/>
      <c r="BA79" s="227"/>
      <c r="BB79" s="227"/>
    </row>
    <row r="80" spans="3:54">
      <c r="C80" s="227"/>
      <c r="D80" s="227"/>
      <c r="E80" s="227"/>
      <c r="F80" s="227"/>
      <c r="G80" s="227"/>
      <c r="H80" s="227"/>
      <c r="I80" s="227"/>
      <c r="J80" s="227"/>
      <c r="K80" s="323"/>
      <c r="L80" s="324"/>
      <c r="M80" s="227"/>
      <c r="N80" s="227"/>
      <c r="O80" s="227"/>
      <c r="P80" s="227"/>
      <c r="Q80" s="227"/>
      <c r="R80" s="315"/>
      <c r="S80" s="227"/>
      <c r="T80" s="315"/>
      <c r="U80" s="227"/>
      <c r="V80" s="315"/>
      <c r="W80" s="315"/>
      <c r="X80" s="316"/>
      <c r="Y80" s="316"/>
      <c r="Z80" s="316"/>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AZ80" s="227"/>
      <c r="BA80" s="227"/>
      <c r="BB80" s="227"/>
    </row>
    <row r="81" spans="3:54" s="189" customFormat="1">
      <c r="C81" s="227"/>
      <c r="D81" s="227"/>
      <c r="E81" s="325"/>
      <c r="F81" s="325"/>
      <c r="G81" s="325"/>
      <c r="H81" s="325"/>
      <c r="I81" s="325"/>
      <c r="J81" s="325"/>
      <c r="K81" s="323"/>
      <c r="L81" s="324"/>
      <c r="M81" s="227"/>
      <c r="N81" s="227"/>
      <c r="O81" s="227"/>
      <c r="P81" s="227"/>
      <c r="Q81" s="227"/>
      <c r="R81" s="315"/>
      <c r="S81" s="227"/>
      <c r="T81" s="315"/>
      <c r="U81" s="227"/>
      <c r="V81" s="315"/>
      <c r="W81" s="315"/>
      <c r="X81" s="316"/>
      <c r="Y81" s="316"/>
      <c r="Z81" s="316"/>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7"/>
      <c r="BB81" s="227"/>
    </row>
    <row r="82" spans="3:54" s="189" customFormat="1">
      <c r="C82" s="227"/>
      <c r="D82" s="227"/>
      <c r="E82" s="325"/>
      <c r="F82" s="325"/>
      <c r="G82" s="325"/>
      <c r="H82" s="325"/>
      <c r="I82" s="325"/>
      <c r="J82" s="325"/>
      <c r="K82" s="323"/>
      <c r="L82" s="324"/>
      <c r="M82" s="227"/>
      <c r="N82" s="227"/>
      <c r="O82" s="227"/>
      <c r="P82" s="227"/>
      <c r="Q82" s="227"/>
      <c r="R82" s="315"/>
      <c r="S82" s="227"/>
      <c r="T82" s="315"/>
      <c r="U82" s="227"/>
      <c r="V82" s="315"/>
      <c r="W82" s="315"/>
      <c r="X82" s="316"/>
      <c r="Y82" s="316"/>
      <c r="Z82" s="316"/>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s="227"/>
      <c r="AZ82" s="227"/>
      <c r="BA82" s="227"/>
      <c r="BB82" s="227"/>
    </row>
    <row r="83" spans="3:54" s="189" customFormat="1">
      <c r="C83" s="227"/>
      <c r="D83" s="227"/>
      <c r="E83" s="325"/>
      <c r="F83" s="325"/>
      <c r="G83" s="325"/>
      <c r="H83" s="325"/>
      <c r="I83" s="325"/>
      <c r="J83" s="325"/>
      <c r="K83" s="323"/>
      <c r="L83" s="324"/>
      <c r="M83" s="227"/>
      <c r="N83" s="227"/>
      <c r="O83" s="227"/>
      <c r="P83" s="227"/>
      <c r="Q83" s="227"/>
      <c r="R83" s="315"/>
      <c r="S83" s="227"/>
      <c r="T83" s="315"/>
      <c r="U83" s="227"/>
      <c r="V83" s="315"/>
      <c r="W83" s="315"/>
      <c r="X83" s="316"/>
      <c r="Y83" s="316"/>
      <c r="Z83" s="316"/>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7"/>
    </row>
    <row r="84" spans="3:54" s="189" customFormat="1">
      <c r="C84" s="227"/>
      <c r="D84" s="227"/>
      <c r="E84" s="325"/>
      <c r="F84" s="325"/>
      <c r="G84" s="325"/>
      <c r="H84" s="325"/>
      <c r="I84" s="325"/>
      <c r="J84" s="325"/>
      <c r="K84" s="323"/>
      <c r="L84" s="324"/>
      <c r="M84" s="227"/>
      <c r="N84" s="227"/>
      <c r="O84" s="227"/>
      <c r="P84" s="227"/>
      <c r="Q84" s="227"/>
      <c r="R84" s="315"/>
      <c r="S84" s="227"/>
      <c r="T84" s="315"/>
      <c r="U84" s="227"/>
      <c r="V84" s="315"/>
      <c r="W84" s="315"/>
      <c r="X84" s="316"/>
      <c r="Y84" s="316"/>
      <c r="Z84" s="316"/>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row>
    <row r="85" spans="3:54" s="189" customFormat="1">
      <c r="C85" s="227"/>
      <c r="D85" s="227"/>
      <c r="E85" s="325"/>
      <c r="F85" s="325"/>
      <c r="G85" s="325"/>
      <c r="H85" s="325"/>
      <c r="I85" s="325"/>
      <c r="J85" s="325"/>
      <c r="K85" s="323"/>
      <c r="L85" s="324"/>
      <c r="M85" s="227"/>
      <c r="N85" s="227"/>
      <c r="O85" s="227"/>
      <c r="P85" s="227"/>
      <c r="Q85" s="227"/>
      <c r="R85" s="315"/>
      <c r="S85" s="227"/>
      <c r="T85" s="315"/>
      <c r="U85" s="227"/>
      <c r="V85" s="315"/>
      <c r="W85" s="315"/>
      <c r="X85" s="316"/>
      <c r="Y85" s="316"/>
      <c r="Z85" s="316"/>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27"/>
      <c r="BB85" s="227"/>
    </row>
    <row r="86" spans="3:54" s="189" customFormat="1">
      <c r="C86" s="227"/>
      <c r="D86" s="227"/>
      <c r="E86" s="325"/>
      <c r="F86" s="325"/>
      <c r="G86" s="325"/>
      <c r="H86" s="325"/>
      <c r="I86" s="325"/>
      <c r="J86" s="325"/>
      <c r="K86" s="323"/>
      <c r="L86" s="324"/>
      <c r="M86" s="227"/>
      <c r="N86" s="227"/>
      <c r="O86" s="227"/>
      <c r="P86" s="227"/>
      <c r="Q86" s="227"/>
      <c r="R86" s="315"/>
      <c r="S86" s="227"/>
      <c r="T86" s="315"/>
      <c r="U86" s="227"/>
      <c r="V86" s="315"/>
      <c r="W86" s="315"/>
      <c r="X86" s="316"/>
      <c r="Y86" s="316"/>
      <c r="Z86" s="316"/>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row>
    <row r="87" spans="3:54" s="189" customFormat="1">
      <c r="C87" s="227"/>
      <c r="D87" s="227"/>
      <c r="E87" s="325"/>
      <c r="F87" s="325"/>
      <c r="G87" s="325"/>
      <c r="H87" s="325"/>
      <c r="I87" s="325"/>
      <c r="J87" s="325"/>
      <c r="K87" s="323"/>
      <c r="L87" s="324"/>
      <c r="M87" s="227"/>
      <c r="N87" s="227"/>
      <c r="O87" s="227"/>
      <c r="P87" s="227"/>
      <c r="Q87" s="227"/>
      <c r="R87" s="315"/>
      <c r="S87" s="227"/>
      <c r="T87" s="315"/>
      <c r="U87" s="227"/>
      <c r="V87" s="315"/>
      <c r="W87" s="315"/>
      <c r="X87" s="316"/>
      <c r="Y87" s="316"/>
      <c r="Z87" s="316"/>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c r="AZ87" s="227"/>
      <c r="BA87" s="227"/>
      <c r="BB87" s="227"/>
    </row>
    <row r="88" spans="3:54" s="189" customFormat="1">
      <c r="C88" s="227"/>
      <c r="D88" s="227"/>
      <c r="E88" s="325"/>
      <c r="F88" s="325"/>
      <c r="G88" s="325"/>
      <c r="H88" s="325"/>
      <c r="I88" s="325"/>
      <c r="J88" s="325"/>
      <c r="K88" s="323"/>
      <c r="L88" s="324"/>
      <c r="M88" s="227"/>
      <c r="N88" s="227"/>
      <c r="O88" s="227"/>
      <c r="P88" s="227"/>
      <c r="Q88" s="227"/>
      <c r="R88" s="315"/>
      <c r="S88" s="227"/>
      <c r="T88" s="315"/>
      <c r="U88" s="227"/>
      <c r="V88" s="315"/>
      <c r="W88" s="315"/>
      <c r="X88" s="316"/>
      <c r="Y88" s="316"/>
      <c r="Z88" s="316"/>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7"/>
      <c r="AX88" s="227"/>
      <c r="AY88" s="227"/>
      <c r="AZ88" s="227"/>
      <c r="BA88" s="227"/>
      <c r="BB88" s="227"/>
    </row>
    <row r="89" spans="3:54" s="189" customFormat="1">
      <c r="C89" s="227"/>
      <c r="D89" s="227"/>
      <c r="E89" s="325"/>
      <c r="F89" s="325"/>
      <c r="G89" s="325"/>
      <c r="H89" s="325"/>
      <c r="I89" s="325"/>
      <c r="J89" s="325"/>
      <c r="K89" s="323"/>
      <c r="L89" s="324"/>
      <c r="M89" s="227"/>
      <c r="N89" s="227"/>
      <c r="O89" s="227"/>
      <c r="P89" s="227"/>
      <c r="Q89" s="227"/>
      <c r="R89" s="315"/>
      <c r="S89" s="227"/>
      <c r="T89" s="315"/>
      <c r="U89" s="227"/>
      <c r="V89" s="315"/>
      <c r="W89" s="315"/>
      <c r="X89" s="316"/>
      <c r="Y89" s="316"/>
      <c r="Z89" s="316"/>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row>
    <row r="90" spans="3:54" s="189" customFormat="1">
      <c r="C90" s="227"/>
      <c r="D90" s="227"/>
      <c r="E90" s="325"/>
      <c r="F90" s="325"/>
      <c r="G90" s="325"/>
      <c r="H90" s="325"/>
      <c r="I90" s="325"/>
      <c r="J90" s="325"/>
      <c r="K90" s="323"/>
      <c r="L90" s="324"/>
      <c r="M90" s="227"/>
      <c r="N90" s="227"/>
      <c r="O90" s="227"/>
      <c r="P90" s="227"/>
      <c r="Q90" s="227"/>
      <c r="R90" s="315"/>
      <c r="S90" s="227"/>
      <c r="T90" s="315"/>
      <c r="U90" s="227"/>
      <c r="V90" s="315"/>
      <c r="W90" s="315"/>
      <c r="X90" s="316"/>
      <c r="Y90" s="316"/>
      <c r="Z90" s="316"/>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c r="AX90" s="227"/>
      <c r="AY90" s="227"/>
      <c r="AZ90" s="227"/>
      <c r="BA90" s="227"/>
      <c r="BB90" s="227"/>
    </row>
    <row r="91" spans="3:54" s="189" customFormat="1">
      <c r="C91" s="227"/>
      <c r="D91" s="227"/>
      <c r="E91" s="325"/>
      <c r="F91" s="325"/>
      <c r="G91" s="325"/>
      <c r="H91" s="325"/>
      <c r="I91" s="325"/>
      <c r="J91" s="325"/>
      <c r="K91" s="323"/>
      <c r="L91" s="324"/>
      <c r="M91" s="227"/>
      <c r="N91" s="227"/>
      <c r="O91" s="227"/>
      <c r="P91" s="227"/>
      <c r="Q91" s="227"/>
      <c r="R91" s="315"/>
      <c r="S91" s="227"/>
      <c r="T91" s="315"/>
      <c r="U91" s="227"/>
      <c r="V91" s="315"/>
      <c r="W91" s="315"/>
      <c r="X91" s="316"/>
      <c r="Y91" s="316"/>
      <c r="Z91" s="316"/>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c r="AX91" s="227"/>
      <c r="AY91" s="227"/>
      <c r="AZ91" s="227"/>
      <c r="BA91" s="227"/>
      <c r="BB91" s="227"/>
    </row>
    <row r="92" spans="3:54" s="189" customFormat="1">
      <c r="C92" s="227"/>
      <c r="D92" s="227"/>
      <c r="E92" s="325"/>
      <c r="F92" s="325"/>
      <c r="G92" s="325"/>
      <c r="H92" s="325"/>
      <c r="I92" s="325"/>
      <c r="J92" s="325"/>
      <c r="K92" s="323"/>
      <c r="L92" s="324"/>
      <c r="M92" s="227"/>
      <c r="N92" s="227"/>
      <c r="O92" s="227"/>
      <c r="P92" s="227"/>
      <c r="Q92" s="227"/>
      <c r="R92" s="315"/>
      <c r="S92" s="227"/>
      <c r="T92" s="315"/>
      <c r="U92" s="227"/>
      <c r="V92" s="315"/>
      <c r="W92" s="315"/>
      <c r="X92" s="316"/>
      <c r="Y92" s="316"/>
      <c r="Z92" s="316"/>
      <c r="AA92" s="227"/>
      <c r="AB92" s="227"/>
      <c r="AC92" s="227"/>
      <c r="AD92" s="227"/>
      <c r="AE92" s="227"/>
      <c r="AF92" s="227"/>
      <c r="AG92" s="227"/>
      <c r="AH92" s="227"/>
      <c r="AI92" s="227"/>
      <c r="AJ92" s="227"/>
      <c r="AK92" s="227"/>
      <c r="AL92" s="227"/>
      <c r="AM92" s="227"/>
      <c r="AN92" s="227"/>
      <c r="AO92" s="227"/>
      <c r="AP92" s="227"/>
      <c r="AQ92" s="227"/>
      <c r="AR92" s="227"/>
      <c r="AS92" s="227"/>
      <c r="AT92" s="227"/>
      <c r="AU92" s="227"/>
      <c r="AV92" s="227"/>
      <c r="AW92" s="227"/>
      <c r="AX92" s="227"/>
      <c r="AY92" s="227"/>
      <c r="AZ92" s="227"/>
      <c r="BA92" s="227"/>
      <c r="BB92" s="227"/>
    </row>
    <row r="93" spans="3:54" s="189" customFormat="1">
      <c r="C93" s="227"/>
      <c r="D93" s="227"/>
      <c r="E93" s="325"/>
      <c r="F93" s="325"/>
      <c r="G93" s="325"/>
      <c r="H93" s="325"/>
      <c r="I93" s="325"/>
      <c r="J93" s="325"/>
      <c r="K93" s="323"/>
      <c r="L93" s="324"/>
      <c r="M93" s="227"/>
      <c r="N93" s="227"/>
      <c r="O93" s="227"/>
      <c r="P93" s="227"/>
      <c r="Q93" s="227"/>
      <c r="R93" s="315"/>
      <c r="S93" s="227"/>
      <c r="T93" s="315"/>
      <c r="U93" s="227"/>
      <c r="V93" s="315"/>
      <c r="W93" s="315"/>
      <c r="X93" s="316"/>
      <c r="Y93" s="316"/>
      <c r="Z93" s="316"/>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c r="AX93" s="227"/>
      <c r="AY93" s="227"/>
      <c r="AZ93" s="227"/>
      <c r="BA93" s="227"/>
      <c r="BB93" s="227"/>
    </row>
    <row r="94" spans="3:54" s="189" customFormat="1">
      <c r="C94" s="227"/>
      <c r="D94" s="227"/>
      <c r="E94" s="325"/>
      <c r="F94" s="325"/>
      <c r="G94" s="325"/>
      <c r="H94" s="325"/>
      <c r="I94" s="325"/>
      <c r="J94" s="325"/>
      <c r="K94" s="323"/>
      <c r="L94" s="324"/>
      <c r="M94" s="227"/>
      <c r="N94" s="227"/>
      <c r="O94" s="227"/>
      <c r="P94" s="227"/>
      <c r="Q94" s="227"/>
      <c r="R94" s="315"/>
      <c r="S94" s="227"/>
      <c r="T94" s="315"/>
      <c r="U94" s="227"/>
      <c r="V94" s="315"/>
      <c r="W94" s="315"/>
      <c r="X94" s="316"/>
      <c r="Y94" s="316"/>
      <c r="Z94" s="316"/>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c r="AX94" s="227"/>
      <c r="AY94" s="227"/>
      <c r="AZ94" s="227"/>
      <c r="BA94" s="227"/>
      <c r="BB94" s="227"/>
    </row>
    <row r="95" spans="3:54" s="189" customFormat="1">
      <c r="C95" s="227"/>
      <c r="D95" s="227"/>
      <c r="E95" s="325"/>
      <c r="F95" s="325"/>
      <c r="G95" s="325"/>
      <c r="H95" s="325"/>
      <c r="I95" s="325"/>
      <c r="J95" s="325"/>
      <c r="K95" s="323"/>
      <c r="L95" s="324"/>
      <c r="M95" s="227"/>
      <c r="N95" s="227"/>
      <c r="O95" s="227"/>
      <c r="P95" s="227"/>
      <c r="Q95" s="227"/>
      <c r="R95" s="315"/>
      <c r="S95" s="227"/>
      <c r="T95" s="315"/>
      <c r="U95" s="227"/>
      <c r="V95" s="315"/>
      <c r="W95" s="315"/>
      <c r="X95" s="316"/>
      <c r="Y95" s="316"/>
      <c r="Z95" s="316"/>
      <c r="AA95" s="227"/>
      <c r="AB95" s="227"/>
      <c r="AC95" s="227"/>
      <c r="AD95" s="227"/>
      <c r="AE95" s="227"/>
      <c r="AF95" s="227"/>
      <c r="AG95" s="227"/>
      <c r="AH95" s="227"/>
      <c r="AI95" s="227"/>
      <c r="AJ95" s="227"/>
      <c r="AK95" s="227"/>
      <c r="AL95" s="227"/>
      <c r="AM95" s="227"/>
      <c r="AN95" s="227"/>
      <c r="AO95" s="227"/>
      <c r="AP95" s="227"/>
      <c r="AQ95" s="227"/>
      <c r="AR95" s="227"/>
      <c r="AS95" s="227"/>
      <c r="AT95" s="227"/>
      <c r="AU95" s="227"/>
      <c r="AV95" s="227"/>
      <c r="AW95" s="227"/>
      <c r="AX95" s="227"/>
      <c r="AY95" s="227"/>
      <c r="AZ95" s="227"/>
      <c r="BA95" s="227"/>
      <c r="BB95" s="227"/>
    </row>
    <row r="96" spans="3:54" s="189" customFormat="1">
      <c r="C96" s="227"/>
      <c r="D96" s="227"/>
      <c r="E96" s="325"/>
      <c r="F96" s="325"/>
      <c r="G96" s="325"/>
      <c r="H96" s="325"/>
      <c r="I96" s="325"/>
      <c r="J96" s="325"/>
      <c r="K96" s="323"/>
      <c r="L96" s="324"/>
      <c r="M96" s="227"/>
      <c r="N96" s="227"/>
      <c r="O96" s="227"/>
      <c r="P96" s="227"/>
      <c r="Q96" s="227"/>
      <c r="R96" s="315"/>
      <c r="S96" s="227"/>
      <c r="T96" s="315"/>
      <c r="U96" s="227"/>
      <c r="V96" s="315"/>
      <c r="W96" s="315"/>
      <c r="X96" s="316"/>
      <c r="Y96" s="316"/>
      <c r="Z96" s="316"/>
      <c r="AA96" s="227"/>
      <c r="AB96" s="227"/>
      <c r="AC96" s="227"/>
      <c r="AD96" s="227"/>
      <c r="AE96" s="227"/>
      <c r="AF96" s="227"/>
      <c r="AG96" s="227"/>
      <c r="AH96" s="227"/>
      <c r="AI96" s="227"/>
      <c r="AJ96" s="227"/>
      <c r="AK96" s="227"/>
      <c r="AL96" s="227"/>
      <c r="AM96" s="227"/>
      <c r="AN96" s="227"/>
      <c r="AO96" s="227"/>
      <c r="AP96" s="227"/>
      <c r="AQ96" s="227"/>
      <c r="AR96" s="227"/>
      <c r="AS96" s="227"/>
      <c r="AT96" s="227"/>
      <c r="AU96" s="227"/>
      <c r="AV96" s="227"/>
      <c r="AW96" s="227"/>
      <c r="AX96" s="227"/>
      <c r="AY96" s="227"/>
      <c r="AZ96" s="227"/>
      <c r="BA96" s="227"/>
      <c r="BB96" s="227"/>
    </row>
    <row r="97" spans="1:54">
      <c r="C97" s="227"/>
      <c r="D97" s="227"/>
      <c r="E97" s="325"/>
      <c r="F97" s="325"/>
      <c r="G97" s="325"/>
      <c r="H97" s="325"/>
      <c r="I97" s="325"/>
      <c r="J97" s="325"/>
      <c r="K97" s="323"/>
      <c r="L97" s="324"/>
      <c r="M97" s="227"/>
      <c r="N97" s="227"/>
      <c r="O97" s="227"/>
      <c r="P97" s="227"/>
      <c r="Q97" s="227"/>
      <c r="R97" s="315"/>
      <c r="S97" s="227"/>
      <c r="T97" s="315"/>
      <c r="U97" s="227"/>
      <c r="V97" s="315"/>
      <c r="W97" s="315"/>
      <c r="X97" s="316"/>
      <c r="Y97" s="316"/>
      <c r="Z97" s="316"/>
      <c r="AA97" s="227"/>
      <c r="AB97" s="227"/>
      <c r="AC97" s="227"/>
      <c r="AD97" s="227"/>
      <c r="AE97" s="227"/>
      <c r="AF97" s="227"/>
      <c r="AG97" s="227"/>
      <c r="AH97" s="227"/>
      <c r="AI97" s="227"/>
      <c r="AJ97" s="227"/>
      <c r="AK97" s="227"/>
      <c r="AL97" s="227"/>
      <c r="AM97" s="227"/>
      <c r="AN97" s="227"/>
      <c r="AO97" s="227"/>
      <c r="AP97" s="227"/>
      <c r="AQ97" s="227"/>
      <c r="AR97" s="227"/>
      <c r="AS97" s="227"/>
      <c r="AT97" s="227"/>
      <c r="AU97" s="227"/>
      <c r="AV97" s="227"/>
      <c r="AW97" s="227"/>
      <c r="AX97" s="227"/>
      <c r="AY97" s="227"/>
      <c r="AZ97" s="227"/>
      <c r="BA97" s="227"/>
      <c r="BB97" s="227"/>
    </row>
    <row r="98" spans="1:54">
      <c r="C98" s="227"/>
      <c r="D98" s="227"/>
      <c r="E98" s="325"/>
      <c r="F98" s="325"/>
      <c r="G98" s="325"/>
      <c r="H98" s="325"/>
      <c r="I98" s="325"/>
      <c r="J98" s="325"/>
      <c r="K98" s="323"/>
      <c r="L98" s="324"/>
      <c r="M98" s="227"/>
      <c r="N98" s="227"/>
      <c r="O98" s="227"/>
      <c r="P98" s="227"/>
      <c r="Q98" s="227"/>
      <c r="R98" s="315"/>
      <c r="S98" s="227"/>
      <c r="T98" s="315"/>
      <c r="U98" s="227"/>
      <c r="V98" s="315"/>
      <c r="W98" s="315"/>
      <c r="X98" s="316"/>
      <c r="Y98" s="316"/>
      <c r="Z98" s="316"/>
      <c r="AA98" s="227"/>
      <c r="AB98" s="227"/>
      <c r="AC98" s="227"/>
      <c r="AD98" s="227"/>
      <c r="AE98" s="227"/>
      <c r="AF98" s="227"/>
      <c r="AG98" s="227"/>
      <c r="AH98" s="227"/>
      <c r="AI98" s="227"/>
      <c r="AJ98" s="227"/>
      <c r="AK98" s="227"/>
      <c r="AL98" s="227"/>
      <c r="AM98" s="227"/>
      <c r="AN98" s="227"/>
      <c r="AO98" s="227"/>
      <c r="AP98" s="227"/>
      <c r="AQ98" s="227"/>
      <c r="AR98" s="227"/>
      <c r="AS98" s="227"/>
      <c r="AT98" s="227"/>
      <c r="AU98" s="227"/>
      <c r="AV98" s="227"/>
      <c r="AW98" s="227"/>
      <c r="AX98" s="227"/>
      <c r="AY98" s="227"/>
      <c r="AZ98" s="227"/>
      <c r="BA98" s="227"/>
      <c r="BB98" s="227"/>
    </row>
    <row r="99" spans="1:54">
      <c r="C99" s="227"/>
      <c r="D99" s="227"/>
      <c r="E99" s="325"/>
      <c r="F99" s="325"/>
      <c r="G99" s="325"/>
      <c r="H99" s="325"/>
      <c r="I99" s="325"/>
      <c r="J99" s="325"/>
      <c r="K99" s="323"/>
      <c r="L99" s="324"/>
      <c r="M99" s="227"/>
      <c r="N99" s="227"/>
      <c r="O99" s="227"/>
      <c r="P99" s="227"/>
      <c r="Q99" s="227"/>
      <c r="R99" s="315"/>
      <c r="S99" s="227"/>
      <c r="T99" s="315"/>
      <c r="U99" s="227"/>
      <c r="V99" s="315"/>
      <c r="W99" s="315"/>
      <c r="X99" s="316"/>
      <c r="Y99" s="316"/>
      <c r="Z99" s="316"/>
      <c r="AA99" s="227"/>
      <c r="AB99" s="227"/>
      <c r="AC99" s="227"/>
      <c r="AD99" s="227"/>
      <c r="AE99" s="227"/>
      <c r="AF99" s="227"/>
      <c r="AG99" s="227"/>
      <c r="AH99" s="227"/>
      <c r="AI99" s="227"/>
      <c r="AJ99" s="227"/>
      <c r="AK99" s="227"/>
      <c r="AL99" s="227"/>
      <c r="AM99" s="227"/>
      <c r="AN99" s="227"/>
      <c r="AO99" s="227"/>
      <c r="AP99" s="227"/>
      <c r="AQ99" s="227"/>
      <c r="AR99" s="227"/>
      <c r="AS99" s="227"/>
      <c r="AT99" s="227"/>
      <c r="AU99" s="227"/>
      <c r="AV99" s="227"/>
      <c r="AW99" s="227"/>
      <c r="AX99" s="227"/>
      <c r="AY99" s="227"/>
      <c r="AZ99" s="227"/>
      <c r="BA99" s="227"/>
      <c r="BB99" s="227"/>
    </row>
    <row r="100" spans="1:54">
      <c r="A100" s="190"/>
      <c r="C100" s="227"/>
      <c r="D100" s="227"/>
      <c r="E100" s="325"/>
      <c r="F100" s="325"/>
      <c r="G100" s="325"/>
      <c r="H100" s="325"/>
      <c r="I100" s="325"/>
      <c r="J100" s="325"/>
      <c r="K100" s="323"/>
      <c r="L100" s="324"/>
      <c r="M100" s="227"/>
      <c r="N100" s="227"/>
      <c r="O100" s="227"/>
      <c r="P100" s="227"/>
      <c r="Q100" s="227"/>
      <c r="R100" s="315"/>
      <c r="S100" s="227"/>
      <c r="T100" s="315"/>
      <c r="U100" s="227"/>
      <c r="V100" s="315"/>
      <c r="W100" s="315"/>
      <c r="X100" s="316"/>
      <c r="Y100" s="316"/>
      <c r="Z100" s="316"/>
      <c r="AA100" s="227"/>
      <c r="AB100" s="227"/>
      <c r="AC100" s="227"/>
      <c r="AD100" s="227"/>
      <c r="AE100" s="227"/>
      <c r="AF100" s="227"/>
      <c r="AG100" s="227"/>
      <c r="AH100" s="227"/>
      <c r="AI100" s="227"/>
      <c r="AJ100" s="227"/>
      <c r="AK100" s="227"/>
      <c r="AL100" s="227"/>
      <c r="AM100" s="227"/>
      <c r="AN100" s="227"/>
      <c r="AO100" s="227"/>
      <c r="AP100" s="227"/>
      <c r="AQ100" s="227"/>
      <c r="AR100" s="227"/>
      <c r="AS100" s="227"/>
      <c r="AT100" s="227"/>
      <c r="AU100" s="227"/>
      <c r="AV100" s="227"/>
      <c r="AW100" s="227"/>
      <c r="AX100" s="227"/>
      <c r="AY100" s="227"/>
      <c r="AZ100" s="227"/>
      <c r="BA100" s="227"/>
      <c r="BB100" s="227"/>
    </row>
    <row r="101" spans="1:54">
      <c r="A101" s="190"/>
      <c r="C101" s="227"/>
      <c r="D101" s="227"/>
      <c r="E101" s="325"/>
      <c r="F101" s="325"/>
      <c r="G101" s="325"/>
      <c r="H101" s="325"/>
      <c r="I101" s="325"/>
      <c r="J101" s="325"/>
      <c r="K101" s="323"/>
      <c r="L101" s="324"/>
      <c r="M101" s="227"/>
      <c r="N101" s="227"/>
      <c r="O101" s="227"/>
      <c r="P101" s="227"/>
      <c r="Q101" s="227"/>
      <c r="R101" s="315"/>
      <c r="S101" s="227"/>
      <c r="T101" s="315"/>
      <c r="U101" s="227"/>
      <c r="V101" s="315"/>
      <c r="W101" s="315"/>
      <c r="X101" s="316"/>
      <c r="Y101" s="316"/>
      <c r="Z101" s="316"/>
      <c r="AA101" s="227"/>
      <c r="AB101" s="227"/>
      <c r="AC101" s="22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c r="AX101" s="227"/>
      <c r="AY101" s="227"/>
      <c r="AZ101" s="227"/>
      <c r="BA101" s="227"/>
      <c r="BB101" s="227"/>
    </row>
    <row r="102" spans="1:54">
      <c r="A102" s="190"/>
      <c r="C102" s="227"/>
      <c r="D102" s="227"/>
      <c r="E102" s="325"/>
      <c r="F102" s="325"/>
      <c r="G102" s="325"/>
      <c r="H102" s="325"/>
      <c r="I102" s="325"/>
      <c r="J102" s="325"/>
      <c r="K102" s="323"/>
      <c r="L102" s="324"/>
      <c r="M102" s="227"/>
      <c r="N102" s="227"/>
      <c r="O102" s="227"/>
      <c r="P102" s="227"/>
      <c r="Q102" s="227"/>
      <c r="R102" s="315"/>
      <c r="S102" s="227"/>
      <c r="T102" s="315"/>
      <c r="U102" s="227"/>
      <c r="V102" s="315"/>
      <c r="W102" s="315"/>
      <c r="X102" s="316"/>
      <c r="Y102" s="316"/>
      <c r="Z102" s="316"/>
      <c r="AA102" s="227"/>
      <c r="AB102" s="227"/>
      <c r="AC102" s="227"/>
      <c r="AD102" s="227"/>
      <c r="AE102" s="227"/>
      <c r="AF102" s="227"/>
      <c r="AG102" s="227"/>
      <c r="AH102" s="227"/>
      <c r="AI102" s="227"/>
      <c r="AJ102" s="227"/>
      <c r="AK102" s="227"/>
      <c r="AL102" s="227"/>
      <c r="AM102" s="227"/>
      <c r="AN102" s="227"/>
      <c r="AO102" s="227"/>
      <c r="AP102" s="227"/>
      <c r="AQ102" s="227"/>
      <c r="AR102" s="227"/>
      <c r="AS102" s="227"/>
      <c r="AT102" s="227"/>
      <c r="AU102" s="227"/>
      <c r="AV102" s="227"/>
      <c r="AW102" s="227"/>
      <c r="AX102" s="227"/>
      <c r="AY102" s="227"/>
      <c r="AZ102" s="227"/>
      <c r="BA102" s="227"/>
      <c r="BB102" s="227"/>
    </row>
    <row r="103" spans="1:54">
      <c r="A103" s="190"/>
      <c r="C103" s="227"/>
      <c r="D103" s="227"/>
      <c r="E103" s="325"/>
      <c r="F103" s="325"/>
      <c r="G103" s="325"/>
      <c r="H103" s="325"/>
      <c r="I103" s="325"/>
      <c r="J103" s="325"/>
      <c r="K103" s="323"/>
      <c r="L103" s="324"/>
      <c r="M103" s="227"/>
      <c r="N103" s="227"/>
      <c r="O103" s="227"/>
      <c r="P103" s="227"/>
      <c r="Q103" s="227"/>
      <c r="R103" s="315"/>
      <c r="S103" s="227"/>
      <c r="T103" s="315"/>
      <c r="U103" s="227"/>
      <c r="V103" s="315"/>
      <c r="W103" s="315"/>
      <c r="X103" s="316"/>
      <c r="Y103" s="316"/>
      <c r="Z103" s="316"/>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227"/>
      <c r="AX103" s="227"/>
      <c r="AY103" s="227"/>
      <c r="AZ103" s="227"/>
      <c r="BA103" s="227"/>
      <c r="BB103" s="227"/>
    </row>
    <row r="104" spans="1:54">
      <c r="A104" s="190"/>
      <c r="C104" s="227"/>
      <c r="D104" s="227"/>
      <c r="E104" s="325"/>
      <c r="F104" s="325"/>
      <c r="G104" s="325"/>
      <c r="H104" s="325"/>
      <c r="I104" s="325"/>
      <c r="J104" s="325"/>
      <c r="K104" s="323"/>
      <c r="L104" s="324"/>
      <c r="M104" s="227"/>
      <c r="N104" s="227"/>
      <c r="O104" s="227"/>
      <c r="P104" s="227"/>
      <c r="Q104" s="227"/>
      <c r="R104" s="315"/>
      <c r="S104" s="227"/>
      <c r="T104" s="315"/>
      <c r="U104" s="227"/>
      <c r="V104" s="315"/>
      <c r="W104" s="315"/>
      <c r="X104" s="316"/>
      <c r="Y104" s="316"/>
      <c r="Z104" s="316"/>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c r="AX104" s="227"/>
      <c r="AY104" s="227"/>
      <c r="AZ104" s="227"/>
      <c r="BA104" s="227"/>
      <c r="BB104" s="227"/>
    </row>
    <row r="105" spans="1:54">
      <c r="A105" s="190"/>
      <c r="C105" s="227"/>
      <c r="D105" s="227"/>
      <c r="E105" s="325"/>
      <c r="F105" s="325"/>
      <c r="G105" s="325"/>
      <c r="H105" s="325"/>
      <c r="I105" s="325"/>
      <c r="J105" s="325"/>
      <c r="K105" s="323"/>
      <c r="L105" s="324"/>
      <c r="M105" s="227"/>
      <c r="N105" s="227"/>
      <c r="O105" s="227"/>
      <c r="P105" s="227"/>
      <c r="Q105" s="227"/>
      <c r="R105" s="315"/>
      <c r="S105" s="227"/>
      <c r="T105" s="315"/>
      <c r="U105" s="227"/>
      <c r="V105" s="315"/>
      <c r="W105" s="315"/>
      <c r="X105" s="316"/>
      <c r="Y105" s="316"/>
      <c r="Z105" s="316"/>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326"/>
    </row>
    <row r="106" spans="1:54">
      <c r="A106" s="190"/>
      <c r="C106" s="190"/>
      <c r="D106" s="190"/>
      <c r="E106" s="325"/>
      <c r="F106" s="325"/>
      <c r="G106" s="325"/>
      <c r="H106" s="325"/>
      <c r="I106" s="325"/>
      <c r="J106" s="325"/>
      <c r="K106" s="327"/>
      <c r="L106" s="328"/>
      <c r="M106" s="190"/>
      <c r="O106" s="190"/>
      <c r="P106" s="190"/>
      <c r="R106" s="192"/>
      <c r="T106" s="192"/>
      <c r="V106" s="192"/>
      <c r="W106" s="192"/>
      <c r="X106" s="193"/>
      <c r="Y106" s="193"/>
      <c r="Z106" s="193"/>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262"/>
    </row>
    <row r="107" spans="1:54">
      <c r="A107" s="190"/>
      <c r="C107" s="190"/>
      <c r="D107" s="190"/>
      <c r="E107" s="325"/>
      <c r="F107" s="325"/>
      <c r="G107" s="325"/>
      <c r="H107" s="325"/>
      <c r="I107" s="325"/>
      <c r="J107" s="325"/>
      <c r="K107" s="327"/>
      <c r="L107" s="328"/>
      <c r="M107" s="190"/>
      <c r="O107" s="190"/>
      <c r="P107" s="190"/>
      <c r="R107" s="192"/>
      <c r="T107" s="192"/>
      <c r="V107" s="192"/>
      <c r="W107" s="192"/>
      <c r="X107" s="193"/>
      <c r="Y107" s="193"/>
      <c r="Z107" s="193"/>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262"/>
    </row>
    <row r="108" spans="1:54">
      <c r="A108" s="190"/>
      <c r="C108" s="190"/>
      <c r="D108" s="190"/>
      <c r="E108" s="325"/>
      <c r="F108" s="325"/>
      <c r="G108" s="325"/>
      <c r="H108" s="325"/>
      <c r="I108" s="325"/>
      <c r="J108" s="325"/>
      <c r="K108" s="327"/>
      <c r="L108" s="328"/>
      <c r="M108" s="190"/>
      <c r="O108" s="190"/>
      <c r="P108" s="190"/>
      <c r="R108" s="192"/>
      <c r="T108" s="192"/>
      <c r="V108" s="192"/>
      <c r="W108" s="192"/>
      <c r="X108" s="193"/>
      <c r="Y108" s="193"/>
      <c r="Z108" s="193"/>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262"/>
    </row>
    <row r="109" spans="1:54">
      <c r="A109" s="190"/>
      <c r="C109" s="190"/>
      <c r="D109" s="190"/>
      <c r="E109" s="325"/>
      <c r="F109" s="325"/>
      <c r="G109" s="325"/>
      <c r="H109" s="325"/>
      <c r="I109" s="325"/>
      <c r="J109" s="325"/>
      <c r="K109" s="327"/>
      <c r="L109" s="328"/>
      <c r="M109" s="190"/>
      <c r="O109" s="190"/>
      <c r="P109" s="190"/>
      <c r="R109" s="192"/>
      <c r="T109" s="192"/>
      <c r="V109" s="192"/>
      <c r="W109" s="192"/>
      <c r="X109" s="193"/>
      <c r="Y109" s="193"/>
      <c r="Z109" s="193"/>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262"/>
    </row>
    <row r="110" spans="1:54">
      <c r="A110" s="190"/>
      <c r="C110" s="190"/>
      <c r="D110" s="190"/>
      <c r="E110" s="325"/>
      <c r="F110" s="325"/>
      <c r="G110" s="325"/>
      <c r="H110" s="325"/>
      <c r="I110" s="325"/>
      <c r="J110" s="325"/>
      <c r="K110" s="327"/>
      <c r="L110" s="328"/>
      <c r="M110" s="190"/>
      <c r="O110" s="190"/>
      <c r="P110" s="190"/>
      <c r="R110" s="192"/>
      <c r="T110" s="192"/>
      <c r="V110" s="192"/>
      <c r="W110" s="192"/>
      <c r="X110" s="193"/>
      <c r="Y110" s="193"/>
      <c r="Z110" s="193"/>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262"/>
    </row>
    <row r="111" spans="1:54">
      <c r="E111" s="329"/>
      <c r="F111" s="329"/>
      <c r="G111" s="329"/>
      <c r="H111" s="329"/>
      <c r="I111" s="329"/>
      <c r="J111" s="329"/>
      <c r="K111" s="330"/>
      <c r="L111" s="331"/>
      <c r="BB111" s="262"/>
    </row>
    <row r="112" spans="1:54">
      <c r="E112" s="329"/>
      <c r="F112" s="329"/>
      <c r="G112" s="329"/>
      <c r="H112" s="329"/>
      <c r="I112" s="329"/>
      <c r="J112" s="329"/>
      <c r="K112" s="330"/>
      <c r="L112" s="331"/>
    </row>
    <row r="113" spans="1:54">
      <c r="E113" s="329"/>
      <c r="F113" s="329"/>
      <c r="G113" s="329"/>
      <c r="H113" s="329"/>
      <c r="I113" s="329"/>
      <c r="J113" s="329"/>
      <c r="K113" s="330"/>
      <c r="L113" s="331"/>
    </row>
    <row r="114" spans="1:54">
      <c r="E114" s="329"/>
      <c r="F114" s="329"/>
      <c r="G114" s="329"/>
      <c r="H114" s="329"/>
      <c r="I114" s="329"/>
      <c r="J114" s="329"/>
      <c r="K114" s="330"/>
      <c r="L114" s="331"/>
    </row>
    <row r="115" spans="1:54">
      <c r="E115" s="322"/>
      <c r="F115" s="322"/>
      <c r="G115" s="322"/>
      <c r="H115" s="322"/>
      <c r="I115" s="322"/>
      <c r="J115" s="322"/>
    </row>
    <row r="116" spans="1:54">
      <c r="E116" s="322"/>
      <c r="F116" s="322"/>
      <c r="G116" s="322"/>
      <c r="H116" s="322"/>
      <c r="I116" s="322"/>
      <c r="J116" s="322"/>
    </row>
    <row r="117" spans="1:54" s="333" customFormat="1">
      <c r="A117" s="189"/>
      <c r="B117" s="190"/>
      <c r="C117" s="189"/>
      <c r="D117" s="189"/>
      <c r="E117" s="322"/>
      <c r="F117" s="322"/>
      <c r="G117" s="322"/>
      <c r="H117" s="322"/>
      <c r="I117" s="322"/>
      <c r="J117" s="322"/>
      <c r="L117" s="189"/>
      <c r="M117" s="189"/>
      <c r="N117" s="190"/>
      <c r="O117" s="189"/>
      <c r="P117" s="189"/>
      <c r="Q117" s="190"/>
      <c r="R117" s="293"/>
      <c r="S117" s="190"/>
      <c r="T117" s="293"/>
      <c r="U117" s="190"/>
      <c r="V117" s="293"/>
      <c r="W117" s="293"/>
      <c r="X117" s="332"/>
      <c r="Y117" s="332"/>
      <c r="Z117" s="332"/>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row>
  </sheetData>
  <sheetProtection password="AABD" sheet="1" objects="1" scenarios="1"/>
  <mergeCells count="63">
    <mergeCell ref="AA11:AB11"/>
    <mergeCell ref="C12:D12"/>
    <mergeCell ref="C13:D13"/>
    <mergeCell ref="C17:D17"/>
    <mergeCell ref="C18:D18"/>
    <mergeCell ref="C29:D29"/>
    <mergeCell ref="C30:D31"/>
    <mergeCell ref="C22:D22"/>
    <mergeCell ref="C2:I2"/>
    <mergeCell ref="C5:V5"/>
    <mergeCell ref="O7:O8"/>
    <mergeCell ref="C19:D19"/>
    <mergeCell ref="C20:D20"/>
    <mergeCell ref="C21:D21"/>
    <mergeCell ref="C23:D23"/>
    <mergeCell ref="C24:D24"/>
    <mergeCell ref="C25:D25"/>
    <mergeCell ref="C27:D27"/>
    <mergeCell ref="C28:D28"/>
    <mergeCell ref="G30:G31"/>
    <mergeCell ref="I30:I31"/>
    <mergeCell ref="C33:D33"/>
    <mergeCell ref="C34:D34"/>
    <mergeCell ref="C36:D36"/>
    <mergeCell ref="C35:D35"/>
    <mergeCell ref="C40:D40"/>
    <mergeCell ref="C41:D41"/>
    <mergeCell ref="C42:D42"/>
    <mergeCell ref="C43:D43"/>
    <mergeCell ref="C61:D61"/>
    <mergeCell ref="C51:D51"/>
    <mergeCell ref="C52:D52"/>
    <mergeCell ref="C59:D59"/>
    <mergeCell ref="O47:V48"/>
    <mergeCell ref="M43:M44"/>
    <mergeCell ref="O49:V49"/>
    <mergeCell ref="C50:D50"/>
    <mergeCell ref="O43:V44"/>
    <mergeCell ref="C44:D44"/>
    <mergeCell ref="C45:D45"/>
    <mergeCell ref="C46:D46"/>
    <mergeCell ref="O46:V46"/>
    <mergeCell ref="C67:D67"/>
    <mergeCell ref="C68:D68"/>
    <mergeCell ref="C69:D69"/>
    <mergeCell ref="C70:D70"/>
    <mergeCell ref="M47:M48"/>
    <mergeCell ref="C62:D62"/>
    <mergeCell ref="C63:D63"/>
    <mergeCell ref="C64:D64"/>
    <mergeCell ref="C65:D65"/>
    <mergeCell ref="C66:D66"/>
    <mergeCell ref="G70:K70"/>
    <mergeCell ref="G71:K71"/>
    <mergeCell ref="C77:I77"/>
    <mergeCell ref="C76:I76"/>
    <mergeCell ref="C72:D72"/>
    <mergeCell ref="C73:D73"/>
    <mergeCell ref="C74:D74"/>
    <mergeCell ref="G72:K72"/>
    <mergeCell ref="G73:K73"/>
    <mergeCell ref="G74:K74"/>
    <mergeCell ref="C71:D71"/>
  </mergeCells>
  <dataValidations count="9">
    <dataValidation allowBlank="1" showErrorMessage="1" sqref="C52:D52"/>
    <dataValidation allowBlank="1" showInputMessage="1" showErrorMessage="1" promptTitle="CEN/TR 15941:2010" prompt="Sustainability of construction works - Environmental product declarations - Methodology for selection and use of generic data, BSi" sqref="C35:D35"/>
    <dataValidation allowBlank="1" showInputMessage="1" showErrorMessage="1" promptTitle="EN 15804:2012" prompt="Sustainability of construction works - Environmental product declarations - core rules for the product category of construction products, BSi" sqref="C46:D46"/>
    <dataValidation allowBlank="1" showInputMessage="1" showErrorMessage="1" promptTitle="EN 15978:2011" prompt="Sustainability of construction works - assessment of environmental performance of buildings - calculation method, BSi" sqref="C30"/>
    <dataValidation allowBlank="1" showInputMessage="1" showErrorMessage="1" promptTitle="ISO 14040 &amp; ISO 14044:2006" prompt="Environmental management - Life cycle assessment - Principles and framework &amp; Environmental management - Life cycle assessment - Requirements and guidelines, BSi" sqref="C41:D42"/>
    <dataValidation allowBlank="1" showInputMessage="1" showErrorMessage="1" promptTitle="ISO 21930:2007" prompt="Sustainability in building construction- Environmental declaration of building products, BSi" sqref="C45:D45"/>
    <dataValidation allowBlank="1" showInputMessage="1" showErrorMessage="1" promptTitle="PAS 2050:2008 " prompt="Specification for the assessment of the life cycle greenhouse gas emissions of goods and services, BSi" sqref="C44:D44"/>
    <dataValidation type="list" allowBlank="1" showInputMessage="1" showErrorMessage="1" sqref="N46:V46">
      <formula1>"Industrial, All others"</formula1>
    </dataValidation>
    <dataValidation type="list" allowBlank="1" showInputMessage="1" showErrorMessage="1" sqref="V30:V36 V12:V28 I50:I52 I28:I30 I34:I36 I17:I21 R30:R36 R38:R39 V38:V39 R12:R28 I11:I13 I40:I42 I44:I46 I64:I67">
      <formula1>"Y, N"</formula1>
    </dataValidation>
  </dataValidations>
  <pageMargins left="0.70866141732283472" right="0.70866141732283472" top="0.74803149606299213" bottom="0.74803149606299213" header="0.31496062992125984" footer="0.31496062992125984"/>
  <pageSetup paperSize="9" scale="50" orientation="landscape" verticalDpi="599"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D6864"/>
    <pageSetUpPr fitToPage="1"/>
  </sheetPr>
  <dimension ref="A1:BB116"/>
  <sheetViews>
    <sheetView showGridLines="0" topLeftCell="B1" zoomScale="70" zoomScaleNormal="70" workbookViewId="0">
      <selection activeCell="B1" sqref="B1"/>
    </sheetView>
  </sheetViews>
  <sheetFormatPr defaultColWidth="9.109375" defaultRowHeight="14.4"/>
  <cols>
    <col min="1" max="1" width="4.33203125" style="370" hidden="1" customWidth="1"/>
    <col min="2" max="2" width="4.33203125" style="371" customWidth="1"/>
    <col min="3" max="3" width="68.5546875" style="370" customWidth="1"/>
    <col min="4" max="4" width="7.109375" style="370" bestFit="1" customWidth="1"/>
    <col min="5" max="5" width="7.109375" style="370" hidden="1" customWidth="1"/>
    <col min="6" max="6" width="0.5546875" style="370" customWidth="1"/>
    <col min="7" max="7" width="6" style="370" customWidth="1"/>
    <col min="8" max="8" width="0.5546875" style="370" customWidth="1"/>
    <col min="9" max="9" width="7.44140625" style="370" customWidth="1"/>
    <col min="10" max="10" width="5.33203125" style="370" hidden="1" customWidth="1"/>
    <col min="11" max="11" width="6.6640625" style="500" bestFit="1" customWidth="1"/>
    <col min="12" max="12" width="4.6640625" style="370" hidden="1" customWidth="1"/>
    <col min="13" max="13" width="57.6640625" style="370" bestFit="1" customWidth="1"/>
    <col min="14" max="14" width="0.5546875" style="371" customWidth="1"/>
    <col min="15" max="15" width="5.6640625" style="370" customWidth="1"/>
    <col min="16" max="16" width="5.6640625" style="370" hidden="1" customWidth="1"/>
    <col min="17" max="17" width="0.5546875" style="371" customWidth="1"/>
    <col min="18" max="18" width="9" style="460" customWidth="1"/>
    <col min="19" max="19" width="0.5546875" style="371" customWidth="1"/>
    <col min="20" max="20" width="7.6640625" style="460" bestFit="1" customWidth="1"/>
    <col min="21" max="21" width="0.5546875" style="371" customWidth="1"/>
    <col min="22" max="22" width="7.109375" style="460" bestFit="1" customWidth="1"/>
    <col min="23" max="23" width="3.88671875" style="460" hidden="1" customWidth="1"/>
    <col min="24" max="25" width="9.109375" style="499" hidden="1" customWidth="1"/>
    <col min="26" max="26" width="9.88671875" style="499" hidden="1" customWidth="1"/>
    <col min="27" max="33" width="9.109375" style="370" hidden="1" customWidth="1"/>
    <col min="34" max="16384" width="9.109375" style="370"/>
  </cols>
  <sheetData>
    <row r="1" spans="1:53" ht="15" customHeight="1">
      <c r="C1" s="371"/>
      <c r="D1" s="371"/>
      <c r="E1" s="371"/>
      <c r="F1" s="371"/>
      <c r="G1" s="371"/>
      <c r="H1" s="371"/>
      <c r="I1" s="371"/>
      <c r="J1" s="371"/>
      <c r="K1" s="372"/>
      <c r="L1" s="371"/>
      <c r="M1" s="371"/>
      <c r="O1" s="371"/>
      <c r="P1" s="371"/>
      <c r="R1" s="373"/>
      <c r="T1" s="373"/>
      <c r="V1" s="373"/>
      <c r="W1" s="373"/>
      <c r="X1" s="374"/>
      <c r="Y1" s="374"/>
      <c r="Z1" s="374"/>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row>
    <row r="2" spans="1:53" ht="38.25" customHeight="1">
      <c r="C2" s="737" t="s">
        <v>69</v>
      </c>
      <c r="D2" s="737"/>
      <c r="E2" s="737"/>
      <c r="F2" s="737"/>
      <c r="G2" s="737"/>
      <c r="H2" s="737"/>
      <c r="I2" s="737"/>
      <c r="J2" s="371"/>
      <c r="K2" s="375"/>
      <c r="L2" s="376"/>
      <c r="M2" s="376"/>
      <c r="N2" s="376"/>
      <c r="O2" s="376"/>
      <c r="P2" s="376"/>
      <c r="Q2" s="376"/>
      <c r="R2" s="376"/>
      <c r="S2" s="376"/>
      <c r="T2" s="376"/>
      <c r="U2" s="376"/>
      <c r="V2" s="376"/>
      <c r="W2" s="373"/>
      <c r="X2" s="374"/>
      <c r="Y2" s="374"/>
      <c r="Z2" s="374"/>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row>
    <row r="3" spans="1:53" ht="3.75" customHeight="1" thickBot="1">
      <c r="C3" s="501"/>
      <c r="D3" s="501"/>
      <c r="E3" s="501"/>
      <c r="F3" s="501"/>
      <c r="G3" s="501"/>
      <c r="H3" s="501"/>
      <c r="I3" s="501"/>
      <c r="K3" s="502"/>
      <c r="L3" s="501"/>
      <c r="M3" s="501"/>
      <c r="N3" s="501"/>
      <c r="O3" s="501"/>
      <c r="P3" s="501"/>
      <c r="Q3" s="501"/>
      <c r="R3" s="501"/>
      <c r="S3" s="501"/>
      <c r="T3" s="501"/>
      <c r="U3" s="501"/>
      <c r="V3" s="501"/>
      <c r="W3" s="373"/>
      <c r="X3" s="374"/>
      <c r="Y3" s="374"/>
      <c r="Z3" s="374"/>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row>
    <row r="4" spans="1:53" ht="19.5" customHeight="1">
      <c r="C4" s="377" t="s">
        <v>121</v>
      </c>
      <c r="D4" s="503"/>
      <c r="E4" s="503"/>
      <c r="F4" s="503"/>
      <c r="G4" s="503"/>
      <c r="H4" s="503"/>
      <c r="I4" s="503"/>
      <c r="J4" s="504"/>
      <c r="K4" s="503"/>
      <c r="L4" s="503"/>
      <c r="M4" s="503"/>
      <c r="N4" s="503"/>
      <c r="O4" s="503"/>
      <c r="P4" s="503"/>
      <c r="Q4" s="503"/>
      <c r="R4" s="503"/>
      <c r="S4" s="503"/>
      <c r="T4" s="503"/>
      <c r="U4" s="503"/>
      <c r="V4" s="505"/>
      <c r="W4" s="373"/>
      <c r="X4" s="374"/>
      <c r="Y4" s="374"/>
      <c r="Z4" s="374"/>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row>
    <row r="5" spans="1:53" ht="143.25" customHeight="1" thickBot="1">
      <c r="C5" s="773" t="s">
        <v>163</v>
      </c>
      <c r="D5" s="774"/>
      <c r="E5" s="774"/>
      <c r="F5" s="774"/>
      <c r="G5" s="774"/>
      <c r="H5" s="774"/>
      <c r="I5" s="774"/>
      <c r="J5" s="774"/>
      <c r="K5" s="774"/>
      <c r="L5" s="774"/>
      <c r="M5" s="774"/>
      <c r="N5" s="774"/>
      <c r="O5" s="774"/>
      <c r="P5" s="774"/>
      <c r="Q5" s="774"/>
      <c r="R5" s="774"/>
      <c r="S5" s="774"/>
      <c r="T5" s="774"/>
      <c r="U5" s="774"/>
      <c r="V5" s="775"/>
      <c r="W5" s="373"/>
      <c r="X5" s="374"/>
      <c r="Y5" s="374"/>
      <c r="Z5" s="374"/>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row>
    <row r="6" spans="1:53" ht="6.75" customHeight="1">
      <c r="C6" s="371"/>
      <c r="D6" s="371"/>
      <c r="E6" s="371"/>
      <c r="F6" s="371"/>
      <c r="G6" s="371"/>
      <c r="H6" s="371"/>
      <c r="I6" s="371"/>
      <c r="J6" s="371"/>
      <c r="K6" s="372"/>
      <c r="L6" s="371"/>
      <c r="M6" s="371"/>
      <c r="O6" s="371"/>
      <c r="P6" s="371"/>
      <c r="R6" s="373"/>
      <c r="T6" s="373"/>
      <c r="V6" s="373"/>
      <c r="W6" s="373"/>
      <c r="X6" s="374"/>
      <c r="Y6" s="374"/>
      <c r="Z6" s="374"/>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row>
    <row r="7" spans="1:53" s="382" customFormat="1" ht="21">
      <c r="B7" s="371"/>
      <c r="C7" s="383" t="s">
        <v>71</v>
      </c>
      <c r="D7" s="371"/>
      <c r="E7" s="371"/>
      <c r="F7" s="371"/>
      <c r="G7" s="371"/>
      <c r="H7" s="371"/>
      <c r="I7" s="371"/>
      <c r="J7" s="371"/>
      <c r="K7" s="372"/>
      <c r="L7" s="371"/>
      <c r="M7" s="383" t="s">
        <v>70</v>
      </c>
      <c r="N7" s="384"/>
      <c r="O7" s="738" t="s">
        <v>49</v>
      </c>
      <c r="P7" s="384"/>
      <c r="Q7" s="384"/>
      <c r="R7" s="385"/>
      <c r="S7" s="384"/>
      <c r="T7" s="385"/>
      <c r="U7" s="384"/>
      <c r="V7" s="385"/>
      <c r="W7" s="386"/>
      <c r="X7" s="374"/>
      <c r="Y7" s="374"/>
      <c r="Z7" s="374"/>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row>
    <row r="8" spans="1:53" s="382" customFormat="1" ht="86.25" customHeight="1" thickBot="1">
      <c r="A8" s="378" t="s">
        <v>29</v>
      </c>
      <c r="B8" s="379"/>
      <c r="C8" s="387" t="s">
        <v>56</v>
      </c>
      <c r="D8" s="388" t="s">
        <v>39</v>
      </c>
      <c r="E8" s="389"/>
      <c r="F8" s="390"/>
      <c r="G8" s="391" t="s">
        <v>54</v>
      </c>
      <c r="H8" s="390"/>
      <c r="I8" s="392" t="s">
        <v>80</v>
      </c>
      <c r="J8" s="393" t="s">
        <v>55</v>
      </c>
      <c r="K8" s="360" t="s">
        <v>83</v>
      </c>
      <c r="L8" s="379" t="s">
        <v>29</v>
      </c>
      <c r="M8" s="394"/>
      <c r="N8" s="395"/>
      <c r="O8" s="739"/>
      <c r="P8" s="395" t="s">
        <v>57</v>
      </c>
      <c r="Q8" s="395"/>
      <c r="R8" s="396" t="s">
        <v>50</v>
      </c>
      <c r="S8" s="395"/>
      <c r="T8" s="391" t="s">
        <v>54</v>
      </c>
      <c r="U8" s="395"/>
      <c r="V8" s="392" t="s">
        <v>53</v>
      </c>
      <c r="W8" s="380"/>
      <c r="X8" s="381"/>
      <c r="Y8" s="381"/>
      <c r="Z8" s="38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row>
    <row r="9" spans="1:53" s="382" customFormat="1" ht="18">
      <c r="A9" s="398">
        <v>2</v>
      </c>
      <c r="B9" s="399"/>
      <c r="C9" s="400" t="s">
        <v>40</v>
      </c>
      <c r="D9" s="371"/>
      <c r="E9" s="371"/>
      <c r="F9" s="401"/>
      <c r="G9" s="402" t="s">
        <v>2</v>
      </c>
      <c r="H9" s="401"/>
      <c r="I9" s="401"/>
      <c r="J9" s="403"/>
      <c r="K9" s="361"/>
      <c r="L9" s="404">
        <v>1</v>
      </c>
      <c r="M9" s="405" t="s">
        <v>85</v>
      </c>
      <c r="N9" s="372"/>
      <c r="O9" s="372"/>
      <c r="P9" s="372"/>
      <c r="Q9" s="372"/>
      <c r="R9" s="386"/>
      <c r="S9" s="372"/>
      <c r="T9" s="386"/>
      <c r="U9" s="372"/>
      <c r="V9" s="406"/>
      <c r="W9" s="407"/>
      <c r="X9" s="408"/>
      <c r="Y9" s="408"/>
      <c r="Z9" s="409"/>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row>
    <row r="10" spans="1:53" s="382" customFormat="1" ht="18">
      <c r="B10" s="371"/>
      <c r="C10" s="410" t="s">
        <v>1</v>
      </c>
      <c r="D10" s="411" t="s">
        <v>21</v>
      </c>
      <c r="E10" s="412">
        <v>1</v>
      </c>
      <c r="F10" s="413"/>
      <c r="G10" s="346">
        <f t="shared" ref="G10:G12" si="0">E10*$A$9</f>
        <v>2</v>
      </c>
      <c r="H10" s="413"/>
      <c r="I10" s="414" t="s">
        <v>51</v>
      </c>
      <c r="J10" s="403">
        <f>IF(I10="Y",G10,0)</f>
        <v>2</v>
      </c>
      <c r="K10" s="362">
        <f>IF(I10="Y",1,0)</f>
        <v>1</v>
      </c>
      <c r="M10" s="400" t="s">
        <v>24</v>
      </c>
      <c r="N10" s="415"/>
      <c r="O10" s="415"/>
      <c r="P10" s="415"/>
      <c r="Q10" s="415"/>
      <c r="R10" s="386"/>
      <c r="S10" s="415"/>
      <c r="T10" s="402" t="s">
        <v>2</v>
      </c>
      <c r="U10" s="415"/>
      <c r="V10" s="406"/>
      <c r="W10" s="407"/>
      <c r="X10" s="374"/>
      <c r="Y10" s="374"/>
      <c r="Z10" s="374"/>
      <c r="AA10" s="740" t="s">
        <v>83</v>
      </c>
      <c r="AB10" s="740"/>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row>
    <row r="11" spans="1:53" s="382" customFormat="1" ht="15.6">
      <c r="B11" s="371"/>
      <c r="C11" s="719" t="s">
        <v>72</v>
      </c>
      <c r="D11" s="720"/>
      <c r="E11" s="403">
        <v>1</v>
      </c>
      <c r="F11" s="413"/>
      <c r="G11" s="346">
        <f t="shared" si="0"/>
        <v>2</v>
      </c>
      <c r="H11" s="413"/>
      <c r="I11" s="414" t="s">
        <v>51</v>
      </c>
      <c r="J11" s="403">
        <f>IF(I11="Y",G11,0)</f>
        <v>2</v>
      </c>
      <c r="K11" s="363"/>
      <c r="L11" s="416"/>
      <c r="M11" s="417" t="s">
        <v>23</v>
      </c>
      <c r="N11" s="418"/>
      <c r="O11" s="419" t="s">
        <v>21</v>
      </c>
      <c r="P11" s="420">
        <v>2</v>
      </c>
      <c r="Q11" s="418"/>
      <c r="R11" s="114" t="s">
        <v>51</v>
      </c>
      <c r="S11" s="418"/>
      <c r="T11" s="351">
        <f t="shared" ref="T11:T26" si="1">IF(R11="Y",P11*$L$9,"")</f>
        <v>2</v>
      </c>
      <c r="U11" s="418"/>
      <c r="V11" s="649" t="s">
        <v>51</v>
      </c>
      <c r="W11" s="422">
        <f t="shared" ref="W11:W26" si="2">IF(V11="Y", T11, 0)</f>
        <v>2</v>
      </c>
      <c r="X11" s="374">
        <f>IF(OR(R11="N",W11&gt;0),1,0)</f>
        <v>1</v>
      </c>
      <c r="Y11" s="374"/>
      <c r="Z11" s="374"/>
      <c r="AA11" s="423">
        <f>K10</f>
        <v>1</v>
      </c>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row>
    <row r="12" spans="1:53" s="382" customFormat="1" ht="15.6">
      <c r="B12" s="371"/>
      <c r="C12" s="725" t="s">
        <v>74</v>
      </c>
      <c r="D12" s="725"/>
      <c r="E12" s="403">
        <v>2</v>
      </c>
      <c r="F12" s="413"/>
      <c r="G12" s="346">
        <f t="shared" si="0"/>
        <v>4</v>
      </c>
      <c r="H12" s="413"/>
      <c r="I12" s="414" t="s">
        <v>51</v>
      </c>
      <c r="J12" s="403">
        <f>IF(I12="Y",G12,0)</f>
        <v>4</v>
      </c>
      <c r="K12" s="363"/>
      <c r="L12" s="416"/>
      <c r="M12" s="417" t="s">
        <v>9</v>
      </c>
      <c r="N12" s="413"/>
      <c r="O12" s="419" t="s">
        <v>21</v>
      </c>
      <c r="P12" s="420">
        <v>2</v>
      </c>
      <c r="Q12" s="413"/>
      <c r="R12" s="114" t="s">
        <v>51</v>
      </c>
      <c r="S12" s="413"/>
      <c r="T12" s="351">
        <f t="shared" si="1"/>
        <v>2</v>
      </c>
      <c r="U12" s="413"/>
      <c r="V12" s="649" t="s">
        <v>51</v>
      </c>
      <c r="W12" s="422">
        <f t="shared" si="2"/>
        <v>2</v>
      </c>
      <c r="X12" s="374">
        <f>IF(OR(R12="N",W12&gt;0),1,0)</f>
        <v>1</v>
      </c>
      <c r="Y12" s="374"/>
      <c r="Z12" s="424"/>
      <c r="AA12" s="425">
        <f>K16</f>
        <v>1</v>
      </c>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row>
    <row r="13" spans="1:53" s="382" customFormat="1" ht="15.6">
      <c r="B13" s="371"/>
      <c r="C13" s="371"/>
      <c r="D13" s="426" t="s">
        <v>58</v>
      </c>
      <c r="E13" s="397"/>
      <c r="F13" s="367"/>
      <c r="G13" s="352">
        <f>SUM(G10:G12)</f>
        <v>8</v>
      </c>
      <c r="H13" s="367"/>
      <c r="I13" s="353">
        <f>SUM(J10:J12)</f>
        <v>8</v>
      </c>
      <c r="J13" s="427"/>
      <c r="K13" s="363"/>
      <c r="L13" s="416"/>
      <c r="M13" s="417" t="s">
        <v>6</v>
      </c>
      <c r="N13" s="413"/>
      <c r="O13" s="428"/>
      <c r="P13" s="420">
        <v>2</v>
      </c>
      <c r="Q13" s="413"/>
      <c r="R13" s="114" t="s">
        <v>51</v>
      </c>
      <c r="S13" s="413"/>
      <c r="T13" s="351">
        <f t="shared" si="1"/>
        <v>2</v>
      </c>
      <c r="U13" s="413"/>
      <c r="V13" s="649" t="s">
        <v>51</v>
      </c>
      <c r="W13" s="422">
        <f t="shared" si="2"/>
        <v>2</v>
      </c>
      <c r="X13" s="374"/>
      <c r="Y13" s="374"/>
      <c r="Z13" s="424"/>
      <c r="AA13" s="425">
        <f>K27</f>
        <v>1</v>
      </c>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row>
    <row r="14" spans="1:53" s="382" customFormat="1" ht="15.6">
      <c r="B14" s="371"/>
      <c r="C14" s="429"/>
      <c r="D14" s="429"/>
      <c r="E14" s="429"/>
      <c r="F14" s="429"/>
      <c r="G14" s="429"/>
      <c r="H14" s="429"/>
      <c r="I14" s="429"/>
      <c r="J14" s="429"/>
      <c r="K14" s="363"/>
      <c r="L14" s="416"/>
      <c r="M14" s="417" t="s">
        <v>14</v>
      </c>
      <c r="N14" s="413"/>
      <c r="O14" s="419" t="s">
        <v>21</v>
      </c>
      <c r="P14" s="420">
        <v>2</v>
      </c>
      <c r="Q14" s="413"/>
      <c r="R14" s="114" t="s">
        <v>51</v>
      </c>
      <c r="S14" s="413"/>
      <c r="T14" s="351">
        <f t="shared" si="1"/>
        <v>2</v>
      </c>
      <c r="U14" s="413"/>
      <c r="V14" s="649" t="s">
        <v>51</v>
      </c>
      <c r="W14" s="422">
        <f t="shared" si="2"/>
        <v>2</v>
      </c>
      <c r="X14" s="374">
        <f>IF(OR(R14="N",W14&gt;0),1,0)</f>
        <v>1</v>
      </c>
      <c r="Y14" s="374"/>
      <c r="Z14" s="424"/>
      <c r="AA14" s="425">
        <f>SUM(K33:K35)</f>
        <v>2</v>
      </c>
      <c r="AB14" s="371"/>
      <c r="AC14" s="371"/>
      <c r="AD14" s="371"/>
      <c r="AE14" s="371"/>
      <c r="AF14" s="371"/>
      <c r="AG14" s="399" t="s">
        <v>84</v>
      </c>
      <c r="AH14" s="371"/>
      <c r="AI14" s="371"/>
      <c r="AJ14" s="371"/>
      <c r="AK14" s="371"/>
      <c r="AL14" s="371"/>
      <c r="AM14" s="371"/>
      <c r="AN14" s="371"/>
      <c r="AO14" s="371"/>
      <c r="AP14" s="371"/>
      <c r="AQ14" s="371"/>
      <c r="AR14" s="371"/>
      <c r="AS14" s="371"/>
      <c r="AT14" s="371"/>
      <c r="AU14" s="371"/>
      <c r="AV14" s="371"/>
      <c r="AW14" s="371"/>
      <c r="AX14" s="371"/>
      <c r="AY14" s="371"/>
      <c r="AZ14" s="371"/>
      <c r="BA14" s="371"/>
    </row>
    <row r="15" spans="1:53" s="382" customFormat="1" ht="18">
      <c r="A15" s="398">
        <v>2</v>
      </c>
      <c r="B15" s="399"/>
      <c r="C15" s="400" t="s">
        <v>75</v>
      </c>
      <c r="D15" s="430"/>
      <c r="E15" s="371"/>
      <c r="F15" s="431"/>
      <c r="G15" s="432" t="s">
        <v>3</v>
      </c>
      <c r="H15" s="431"/>
      <c r="I15" s="433"/>
      <c r="J15" s="403"/>
      <c r="K15" s="363"/>
      <c r="L15" s="416"/>
      <c r="M15" s="417" t="s">
        <v>22</v>
      </c>
      <c r="N15" s="413"/>
      <c r="O15" s="428"/>
      <c r="P15" s="420">
        <v>2</v>
      </c>
      <c r="Q15" s="413"/>
      <c r="R15" s="114" t="s">
        <v>51</v>
      </c>
      <c r="S15" s="413"/>
      <c r="T15" s="351">
        <f t="shared" si="1"/>
        <v>2</v>
      </c>
      <c r="U15" s="413"/>
      <c r="V15" s="649" t="s">
        <v>51</v>
      </c>
      <c r="W15" s="422">
        <f t="shared" si="2"/>
        <v>2</v>
      </c>
      <c r="X15" s="374"/>
      <c r="Y15" s="374"/>
      <c r="Z15" s="424"/>
      <c r="AA15" s="425">
        <f>SUM(K39:K45)</f>
        <v>3</v>
      </c>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row>
    <row r="16" spans="1:53" s="382" customFormat="1" ht="15.6">
      <c r="B16" s="371"/>
      <c r="C16" s="741" t="s">
        <v>4</v>
      </c>
      <c r="D16" s="741"/>
      <c r="E16" s="434">
        <v>1</v>
      </c>
      <c r="F16" s="349"/>
      <c r="G16" s="347">
        <f>E16*$A$15</f>
        <v>2</v>
      </c>
      <c r="H16" s="349"/>
      <c r="I16" s="414" t="s">
        <v>51</v>
      </c>
      <c r="J16" s="403">
        <f>IF(I16="Y",G16,0)</f>
        <v>2</v>
      </c>
      <c r="K16" s="362">
        <f>IF(OR(J16,J17,J18,J19,J20&gt;0),1,0)</f>
        <v>1</v>
      </c>
      <c r="M16" s="417" t="s">
        <v>37</v>
      </c>
      <c r="N16" s="413"/>
      <c r="O16" s="419" t="s">
        <v>21</v>
      </c>
      <c r="P16" s="420">
        <v>2</v>
      </c>
      <c r="Q16" s="413"/>
      <c r="R16" s="114" t="s">
        <v>51</v>
      </c>
      <c r="S16" s="413"/>
      <c r="T16" s="351">
        <f t="shared" si="1"/>
        <v>2</v>
      </c>
      <c r="U16" s="413"/>
      <c r="V16" s="649" t="s">
        <v>51</v>
      </c>
      <c r="W16" s="422">
        <f t="shared" si="2"/>
        <v>2</v>
      </c>
      <c r="X16" s="374">
        <f>IF(OR(R16="N",W16&gt;0),1,0)</f>
        <v>1</v>
      </c>
      <c r="Y16" s="374"/>
      <c r="Z16" s="424"/>
      <c r="AA16" s="425">
        <f>SUM(K49:K51)</f>
        <v>1</v>
      </c>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row>
    <row r="17" spans="1:53" s="382" customFormat="1" ht="15.6">
      <c r="B17" s="371"/>
      <c r="C17" s="741" t="s">
        <v>43</v>
      </c>
      <c r="D17" s="741"/>
      <c r="E17" s="434">
        <v>2</v>
      </c>
      <c r="F17" s="349"/>
      <c r="G17" s="347">
        <f>E17*$A$15</f>
        <v>4</v>
      </c>
      <c r="H17" s="349"/>
      <c r="I17" s="414" t="s">
        <v>51</v>
      </c>
      <c r="J17" s="403">
        <f>IF(I17="Y",G17,0)</f>
        <v>4</v>
      </c>
      <c r="K17" s="362"/>
      <c r="M17" s="417" t="s">
        <v>7</v>
      </c>
      <c r="N17" s="413"/>
      <c r="O17" s="428"/>
      <c r="P17" s="420">
        <v>1</v>
      </c>
      <c r="Q17" s="413"/>
      <c r="R17" s="114" t="s">
        <v>51</v>
      </c>
      <c r="S17" s="413"/>
      <c r="T17" s="351">
        <f t="shared" si="1"/>
        <v>1</v>
      </c>
      <c r="U17" s="413"/>
      <c r="V17" s="649" t="s">
        <v>51</v>
      </c>
      <c r="W17" s="422">
        <f t="shared" si="2"/>
        <v>1</v>
      </c>
      <c r="X17" s="374"/>
      <c r="Y17" s="374"/>
      <c r="Z17" s="374"/>
      <c r="AA17" s="425">
        <f>X11</f>
        <v>1</v>
      </c>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row>
    <row r="18" spans="1:53" s="382" customFormat="1" ht="15.6">
      <c r="B18" s="371"/>
      <c r="C18" s="736" t="s">
        <v>5</v>
      </c>
      <c r="D18" s="736"/>
      <c r="E18" s="435">
        <v>3</v>
      </c>
      <c r="F18" s="349"/>
      <c r="G18" s="347">
        <f>E18*$A$15</f>
        <v>6</v>
      </c>
      <c r="H18" s="349"/>
      <c r="I18" s="414" t="s">
        <v>51</v>
      </c>
      <c r="J18" s="403">
        <f>IF(I18="Y",G18,0)</f>
        <v>6</v>
      </c>
      <c r="K18" s="362"/>
      <c r="M18" s="417" t="s">
        <v>42</v>
      </c>
      <c r="N18" s="413"/>
      <c r="O18" s="428"/>
      <c r="P18" s="420">
        <v>1</v>
      </c>
      <c r="Q18" s="413"/>
      <c r="R18" s="114" t="s">
        <v>51</v>
      </c>
      <c r="S18" s="413"/>
      <c r="T18" s="351">
        <f t="shared" si="1"/>
        <v>1</v>
      </c>
      <c r="U18" s="413"/>
      <c r="V18" s="649" t="s">
        <v>51</v>
      </c>
      <c r="W18" s="422">
        <f t="shared" si="2"/>
        <v>1</v>
      </c>
      <c r="X18" s="374"/>
      <c r="Y18" s="374"/>
      <c r="Z18" s="374"/>
      <c r="AA18" s="425">
        <f>X12</f>
        <v>1</v>
      </c>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row>
    <row r="19" spans="1:53" s="382" customFormat="1" ht="15.6">
      <c r="A19" s="370"/>
      <c r="B19" s="371"/>
      <c r="C19" s="736" t="s">
        <v>96</v>
      </c>
      <c r="D19" s="736"/>
      <c r="E19" s="436">
        <v>4</v>
      </c>
      <c r="F19" s="370"/>
      <c r="G19" s="348">
        <f>E19*$A$15</f>
        <v>8</v>
      </c>
      <c r="H19" s="370"/>
      <c r="I19" s="421" t="s">
        <v>51</v>
      </c>
      <c r="J19" s="403">
        <f t="shared" ref="J19:J20" si="3">IF(I19="Y",G19,0)</f>
        <v>8</v>
      </c>
      <c r="K19" s="362"/>
      <c r="M19" s="417" t="s">
        <v>41</v>
      </c>
      <c r="N19" s="413"/>
      <c r="O19" s="428"/>
      <c r="P19" s="420">
        <v>1</v>
      </c>
      <c r="Q19" s="413"/>
      <c r="R19" s="114" t="s">
        <v>51</v>
      </c>
      <c r="S19" s="413"/>
      <c r="T19" s="351">
        <f t="shared" si="1"/>
        <v>1</v>
      </c>
      <c r="U19" s="413"/>
      <c r="V19" s="649" t="s">
        <v>51</v>
      </c>
      <c r="W19" s="422">
        <f t="shared" si="2"/>
        <v>1</v>
      </c>
      <c r="X19" s="374">
        <v>1</v>
      </c>
      <c r="Y19" s="374"/>
      <c r="Z19" s="374"/>
      <c r="AA19" s="425">
        <f>X14</f>
        <v>1</v>
      </c>
      <c r="AB19" s="371"/>
      <c r="AC19" s="371"/>
      <c r="AD19" s="371"/>
      <c r="AE19" s="371"/>
      <c r="AF19" s="371"/>
      <c r="AG19" s="371"/>
      <c r="AH19" s="371"/>
      <c r="AI19" s="371"/>
      <c r="AJ19" s="371"/>
      <c r="AK19" s="371"/>
      <c r="AL19" s="371"/>
      <c r="AM19" s="371"/>
      <c r="AN19" s="371"/>
      <c r="AO19" s="371"/>
      <c r="AP19" s="371"/>
      <c r="AQ19" s="371"/>
      <c r="AR19" s="371"/>
      <c r="AS19" s="371"/>
      <c r="AT19" s="371"/>
      <c r="AU19" s="371"/>
      <c r="AV19" s="371"/>
      <c r="AW19" s="371"/>
      <c r="AX19" s="371"/>
      <c r="AY19" s="371"/>
      <c r="AZ19" s="371"/>
      <c r="BA19" s="371"/>
    </row>
    <row r="20" spans="1:53" s="382" customFormat="1" ht="15.6">
      <c r="B20" s="371"/>
      <c r="C20" s="745" t="s">
        <v>73</v>
      </c>
      <c r="D20" s="745"/>
      <c r="E20" s="435">
        <v>6</v>
      </c>
      <c r="F20" s="349"/>
      <c r="G20" s="347">
        <f>E20*$A$15</f>
        <v>12</v>
      </c>
      <c r="H20" s="349"/>
      <c r="I20" s="421" t="s">
        <v>52</v>
      </c>
      <c r="J20" s="403">
        <f t="shared" si="3"/>
        <v>0</v>
      </c>
      <c r="K20" s="362"/>
      <c r="M20" s="417" t="s">
        <v>15</v>
      </c>
      <c r="N20" s="413"/>
      <c r="O20" s="428"/>
      <c r="P20" s="420">
        <v>1</v>
      </c>
      <c r="Q20" s="413"/>
      <c r="R20" s="114" t="s">
        <v>51</v>
      </c>
      <c r="S20" s="413"/>
      <c r="T20" s="351">
        <f t="shared" si="1"/>
        <v>1</v>
      </c>
      <c r="U20" s="413"/>
      <c r="V20" s="649" t="s">
        <v>51</v>
      </c>
      <c r="W20" s="422">
        <f t="shared" si="2"/>
        <v>1</v>
      </c>
      <c r="X20" s="374"/>
      <c r="Y20" s="374"/>
      <c r="Z20" s="374"/>
      <c r="AA20" s="425">
        <f>X16</f>
        <v>1</v>
      </c>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1"/>
      <c r="AX20" s="371"/>
      <c r="AY20" s="371"/>
      <c r="AZ20" s="371"/>
      <c r="BA20" s="371"/>
    </row>
    <row r="21" spans="1:53" s="382" customFormat="1" ht="15.6">
      <c r="B21" s="371"/>
      <c r="C21" s="732" t="s">
        <v>77</v>
      </c>
      <c r="D21" s="733"/>
      <c r="E21" s="370"/>
      <c r="F21" s="370"/>
      <c r="G21" s="437"/>
      <c r="H21" s="437"/>
      <c r="I21" s="438"/>
      <c r="J21" s="403"/>
      <c r="K21" s="362"/>
      <c r="M21" s="417" t="s">
        <v>10</v>
      </c>
      <c r="N21" s="413"/>
      <c r="O21" s="419" t="s">
        <v>21</v>
      </c>
      <c r="P21" s="420">
        <v>1</v>
      </c>
      <c r="Q21" s="413"/>
      <c r="R21" s="114" t="s">
        <v>51</v>
      </c>
      <c r="S21" s="413"/>
      <c r="T21" s="351">
        <f t="shared" si="1"/>
        <v>1</v>
      </c>
      <c r="U21" s="413"/>
      <c r="V21" s="649" t="s">
        <v>51</v>
      </c>
      <c r="W21" s="422">
        <f t="shared" si="2"/>
        <v>1</v>
      </c>
      <c r="X21" s="374">
        <f>IF(OR(R21="N",W21&gt;0),1,0)</f>
        <v>1</v>
      </c>
      <c r="Y21" s="374"/>
      <c r="Z21" s="374"/>
      <c r="AA21" s="425">
        <f>X19</f>
        <v>1</v>
      </c>
      <c r="AB21" s="371" t="s">
        <v>126</v>
      </c>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row>
    <row r="22" spans="1:53" s="382" customFormat="1" ht="15.6">
      <c r="B22" s="371"/>
      <c r="C22" s="732" t="s">
        <v>78</v>
      </c>
      <c r="D22" s="733"/>
      <c r="E22" s="371"/>
      <c r="F22" s="370"/>
      <c r="G22" s="437"/>
      <c r="H22" s="437"/>
      <c r="I22" s="438"/>
      <c r="J22" s="403"/>
      <c r="K22" s="362"/>
      <c r="M22" s="417" t="s">
        <v>8</v>
      </c>
      <c r="N22" s="413"/>
      <c r="O22" s="419" t="s">
        <v>21</v>
      </c>
      <c r="P22" s="420">
        <v>1</v>
      </c>
      <c r="Q22" s="413"/>
      <c r="R22" s="114" t="s">
        <v>51</v>
      </c>
      <c r="S22" s="413"/>
      <c r="T22" s="351">
        <f t="shared" si="1"/>
        <v>1</v>
      </c>
      <c r="U22" s="413"/>
      <c r="V22" s="649" t="s">
        <v>51</v>
      </c>
      <c r="W22" s="422">
        <f t="shared" si="2"/>
        <v>1</v>
      </c>
      <c r="X22" s="374">
        <f>IF(OR(R22="N",W22&gt;0),1,0)</f>
        <v>1</v>
      </c>
      <c r="Y22" s="374"/>
      <c r="Z22" s="374"/>
      <c r="AA22" s="425">
        <f>X21</f>
        <v>1</v>
      </c>
      <c r="AB22" s="371"/>
      <c r="AC22" s="371"/>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1"/>
      <c r="AZ22" s="371"/>
      <c r="BA22" s="371"/>
    </row>
    <row r="23" spans="1:53" s="382" customFormat="1" ht="16.2" thickBot="1">
      <c r="B23" s="371"/>
      <c r="C23" s="732" t="s">
        <v>97</v>
      </c>
      <c r="D23" s="733"/>
      <c r="E23" s="371"/>
      <c r="F23" s="370"/>
      <c r="G23" s="437"/>
      <c r="H23" s="437"/>
      <c r="I23" s="438"/>
      <c r="J23" s="403"/>
      <c r="K23" s="362"/>
      <c r="M23" s="417" t="s">
        <v>38</v>
      </c>
      <c r="N23" s="413"/>
      <c r="O23" s="428"/>
      <c r="P23" s="420">
        <v>1</v>
      </c>
      <c r="Q23" s="413"/>
      <c r="R23" s="114" t="s">
        <v>51</v>
      </c>
      <c r="S23" s="413"/>
      <c r="T23" s="351">
        <f t="shared" si="1"/>
        <v>1</v>
      </c>
      <c r="U23" s="413"/>
      <c r="V23" s="649" t="s">
        <v>51</v>
      </c>
      <c r="W23" s="422">
        <f t="shared" si="2"/>
        <v>1</v>
      </c>
      <c r="X23" s="374"/>
      <c r="Y23" s="374"/>
      <c r="Z23" s="374"/>
      <c r="AA23" s="439">
        <f>X22</f>
        <v>1</v>
      </c>
      <c r="AB23" s="371"/>
      <c r="AC23" s="371"/>
      <c r="AD23" s="371"/>
      <c r="AE23" s="371"/>
      <c r="AF23" s="371"/>
      <c r="AG23" s="371"/>
      <c r="AH23" s="371"/>
      <c r="AI23" s="371"/>
      <c r="AJ23" s="371"/>
      <c r="AK23" s="371"/>
      <c r="AL23" s="371"/>
      <c r="AM23" s="371"/>
      <c r="AN23" s="371"/>
      <c r="AO23" s="371"/>
      <c r="AP23" s="371"/>
      <c r="AQ23" s="371"/>
      <c r="AR23" s="371"/>
      <c r="AS23" s="371"/>
      <c r="AT23" s="371"/>
      <c r="AU23" s="371"/>
      <c r="AV23" s="371"/>
      <c r="AW23" s="371"/>
      <c r="AX23" s="371"/>
      <c r="AY23" s="371"/>
      <c r="AZ23" s="371"/>
      <c r="BA23" s="371"/>
    </row>
    <row r="24" spans="1:53" s="382" customFormat="1" ht="16.2" thickBot="1">
      <c r="B24" s="371"/>
      <c r="C24" s="734" t="s">
        <v>79</v>
      </c>
      <c r="D24" s="735"/>
      <c r="E24" s="371"/>
      <c r="F24" s="370"/>
      <c r="G24" s="437"/>
      <c r="H24" s="437"/>
      <c r="I24" s="438"/>
      <c r="J24" s="403"/>
      <c r="K24" s="362"/>
      <c r="M24" s="417" t="s">
        <v>61</v>
      </c>
      <c r="N24" s="413"/>
      <c r="O24" s="428"/>
      <c r="P24" s="420">
        <v>0.5</v>
      </c>
      <c r="Q24" s="413"/>
      <c r="R24" s="114" t="s">
        <v>51</v>
      </c>
      <c r="S24" s="413"/>
      <c r="T24" s="351">
        <f t="shared" si="1"/>
        <v>0.5</v>
      </c>
      <c r="U24" s="413"/>
      <c r="V24" s="649" t="s">
        <v>51</v>
      </c>
      <c r="W24" s="422">
        <f t="shared" si="2"/>
        <v>0.5</v>
      </c>
      <c r="X24" s="374"/>
      <c r="Y24" s="374"/>
      <c r="Z24" s="374"/>
      <c r="AA24" s="440">
        <f>MIN(AA11:AA23)</f>
        <v>1</v>
      </c>
      <c r="AB24" s="371"/>
      <c r="AC24" s="371"/>
      <c r="AD24" s="371"/>
      <c r="AE24" s="371"/>
      <c r="AF24" s="371"/>
      <c r="AG24" s="371"/>
      <c r="AH24" s="371"/>
      <c r="AI24" s="371"/>
      <c r="AJ24" s="371"/>
      <c r="AK24" s="371"/>
      <c r="AL24" s="371"/>
      <c r="AM24" s="371"/>
      <c r="AN24" s="371"/>
      <c r="AO24" s="371"/>
      <c r="AP24" s="371"/>
      <c r="AQ24" s="371"/>
      <c r="AR24" s="371"/>
      <c r="AS24" s="371"/>
      <c r="AT24" s="371"/>
      <c r="AU24" s="371"/>
      <c r="AV24" s="371"/>
      <c r="AW24" s="371"/>
      <c r="AX24" s="371"/>
      <c r="AY24" s="371"/>
      <c r="AZ24" s="371"/>
      <c r="BA24" s="371"/>
    </row>
    <row r="25" spans="1:53" s="382" customFormat="1" ht="15.6">
      <c r="B25" s="371"/>
      <c r="C25" s="371"/>
      <c r="D25" s="426" t="s">
        <v>58</v>
      </c>
      <c r="E25" s="371"/>
      <c r="F25" s="367"/>
      <c r="G25" s="352">
        <f>MAX(G16:G20)</f>
        <v>12</v>
      </c>
      <c r="H25" s="367"/>
      <c r="I25" s="353">
        <f>MAX(J16:J20)</f>
        <v>8</v>
      </c>
      <c r="J25" s="403"/>
      <c r="K25" s="362"/>
      <c r="M25" s="417" t="s">
        <v>11</v>
      </c>
      <c r="N25" s="413"/>
      <c r="O25" s="428"/>
      <c r="P25" s="420">
        <v>0.5</v>
      </c>
      <c r="Q25" s="413"/>
      <c r="R25" s="114" t="s">
        <v>51</v>
      </c>
      <c r="S25" s="413"/>
      <c r="T25" s="351">
        <f t="shared" si="1"/>
        <v>0.5</v>
      </c>
      <c r="U25" s="413"/>
      <c r="V25" s="649" t="s">
        <v>51</v>
      </c>
      <c r="W25" s="422">
        <f t="shared" si="2"/>
        <v>0.5</v>
      </c>
      <c r="X25" s="374"/>
      <c r="Y25" s="374"/>
      <c r="Z25" s="374"/>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c r="AZ25" s="371"/>
      <c r="BA25" s="371"/>
    </row>
    <row r="26" spans="1:53" s="382" customFormat="1" ht="37.5" customHeight="1">
      <c r="A26" s="398">
        <v>2</v>
      </c>
      <c r="B26" s="399"/>
      <c r="C26" s="724" t="s">
        <v>98</v>
      </c>
      <c r="D26" s="724"/>
      <c r="E26" s="371"/>
      <c r="F26" s="431"/>
      <c r="G26" s="461" t="s">
        <v>2</v>
      </c>
      <c r="H26" s="431"/>
      <c r="I26" s="433"/>
      <c r="J26" s="403"/>
      <c r="K26" s="362"/>
      <c r="M26" s="417" t="s">
        <v>13</v>
      </c>
      <c r="N26" s="413"/>
      <c r="O26" s="428"/>
      <c r="P26" s="420">
        <v>0.5</v>
      </c>
      <c r="Q26" s="413"/>
      <c r="R26" s="114" t="s">
        <v>51</v>
      </c>
      <c r="S26" s="413"/>
      <c r="T26" s="351">
        <f t="shared" si="1"/>
        <v>0.5</v>
      </c>
      <c r="U26" s="413"/>
      <c r="V26" s="649" t="s">
        <v>51</v>
      </c>
      <c r="W26" s="422">
        <f t="shared" si="2"/>
        <v>0.5</v>
      </c>
      <c r="X26" s="374"/>
      <c r="Y26" s="374"/>
      <c r="Z26" s="374"/>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1"/>
      <c r="AY26" s="371"/>
      <c r="AZ26" s="371"/>
      <c r="BA26" s="371"/>
    </row>
    <row r="27" spans="1:53" s="382" customFormat="1" ht="15.6">
      <c r="A27" s="398"/>
      <c r="B27" s="399"/>
      <c r="C27" s="736" t="s">
        <v>0</v>
      </c>
      <c r="D27" s="736"/>
      <c r="E27" s="441">
        <v>2</v>
      </c>
      <c r="F27" s="413"/>
      <c r="G27" s="346">
        <f>E27*$A$26</f>
        <v>4</v>
      </c>
      <c r="H27" s="413"/>
      <c r="I27" s="414" t="s">
        <v>51</v>
      </c>
      <c r="J27" s="403">
        <f t="shared" ref="J27:J29" si="4">IF(I27="Y",G27,0)</f>
        <v>4</v>
      </c>
      <c r="K27" s="362">
        <f>IF(OR(J27,J28,J29&gt;0),1,0)</f>
        <v>1</v>
      </c>
      <c r="M27" s="417" t="s">
        <v>12</v>
      </c>
      <c r="N27" s="442"/>
      <c r="O27" s="428"/>
      <c r="P27" s="420">
        <v>0.5</v>
      </c>
      <c r="Q27" s="442"/>
      <c r="R27" s="114" t="s">
        <v>51</v>
      </c>
      <c r="S27" s="442"/>
      <c r="T27" s="351">
        <f>IF(R27="Y",P27*$L$9,"")</f>
        <v>0.5</v>
      </c>
      <c r="U27" s="442"/>
      <c r="V27" s="649" t="s">
        <v>51</v>
      </c>
      <c r="W27" s="422">
        <f>IF(V27="Y", T27, 0)</f>
        <v>0.5</v>
      </c>
      <c r="X27" s="374"/>
      <c r="Y27" s="374"/>
      <c r="Z27" s="374"/>
      <c r="AA27" s="371"/>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1"/>
      <c r="AX27" s="371"/>
      <c r="AY27" s="371"/>
      <c r="AZ27" s="371"/>
      <c r="BA27" s="371"/>
    </row>
    <row r="28" spans="1:53" s="382" customFormat="1" ht="18">
      <c r="B28" s="371"/>
      <c r="C28" s="736" t="s">
        <v>46</v>
      </c>
      <c r="D28" s="736"/>
      <c r="E28" s="441">
        <v>2</v>
      </c>
      <c r="F28" s="413"/>
      <c r="G28" s="346">
        <f>E28*$A$26</f>
        <v>4</v>
      </c>
      <c r="H28" s="413"/>
      <c r="I28" s="414" t="s">
        <v>51</v>
      </c>
      <c r="J28" s="403">
        <f t="shared" si="4"/>
        <v>4</v>
      </c>
      <c r="K28" s="362"/>
      <c r="M28" s="405" t="s">
        <v>25</v>
      </c>
      <c r="N28" s="437"/>
      <c r="O28" s="443"/>
      <c r="P28" s="437"/>
      <c r="Q28" s="437"/>
      <c r="R28" s="444"/>
      <c r="S28" s="437"/>
      <c r="T28" s="445"/>
      <c r="U28" s="437"/>
      <c r="V28" s="433"/>
      <c r="W28" s="446"/>
      <c r="X28" s="374"/>
      <c r="Y28" s="374"/>
      <c r="Z28" s="374"/>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1"/>
      <c r="AZ28" s="371"/>
      <c r="BA28" s="371"/>
    </row>
    <row r="29" spans="1:53" s="382" customFormat="1" ht="17.25" customHeight="1">
      <c r="B29" s="371"/>
      <c r="C29" s="726" t="s">
        <v>86</v>
      </c>
      <c r="D29" s="727"/>
      <c r="E29" s="447">
        <v>1</v>
      </c>
      <c r="F29" s="448"/>
      <c r="G29" s="681">
        <f>E29*$A$26</f>
        <v>2</v>
      </c>
      <c r="H29" s="449"/>
      <c r="I29" s="722" t="s">
        <v>52</v>
      </c>
      <c r="J29" s="403">
        <f t="shared" si="4"/>
        <v>0</v>
      </c>
      <c r="K29" s="362"/>
      <c r="M29" s="450" t="s">
        <v>28</v>
      </c>
      <c r="N29" s="418"/>
      <c r="O29" s="451"/>
      <c r="P29" s="420">
        <v>2</v>
      </c>
      <c r="Q29" s="418"/>
      <c r="R29" s="114" t="s">
        <v>51</v>
      </c>
      <c r="S29" s="418"/>
      <c r="T29" s="351">
        <f t="shared" ref="T29:T35" si="5">IF(R29="Y",P29*$L$9,"")</f>
        <v>2</v>
      </c>
      <c r="U29" s="418"/>
      <c r="V29" s="649" t="s">
        <v>51</v>
      </c>
      <c r="W29" s="422">
        <f t="shared" ref="W29:W35" si="6">IF(V29="Y", T29, 0)</f>
        <v>2</v>
      </c>
      <c r="X29" s="374"/>
      <c r="Y29" s="374"/>
      <c r="Z29" s="374"/>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1"/>
      <c r="AZ29" s="371"/>
      <c r="BA29" s="371"/>
    </row>
    <row r="30" spans="1:53" s="382" customFormat="1" ht="16.5" customHeight="1">
      <c r="B30" s="371"/>
      <c r="C30" s="728"/>
      <c r="D30" s="729"/>
      <c r="E30" s="370"/>
      <c r="F30" s="370"/>
      <c r="G30" s="682"/>
      <c r="H30" s="370"/>
      <c r="I30" s="723"/>
      <c r="J30" s="452"/>
      <c r="K30" s="362"/>
      <c r="M30" s="450" t="s">
        <v>20</v>
      </c>
      <c r="N30" s="413"/>
      <c r="O30" s="451"/>
      <c r="P30" s="420">
        <v>1</v>
      </c>
      <c r="Q30" s="413"/>
      <c r="R30" s="114" t="s">
        <v>51</v>
      </c>
      <c r="S30" s="413"/>
      <c r="T30" s="351">
        <f t="shared" si="5"/>
        <v>1</v>
      </c>
      <c r="U30" s="413"/>
      <c r="V30" s="421" t="s">
        <v>52</v>
      </c>
      <c r="W30" s="422">
        <f t="shared" si="6"/>
        <v>0</v>
      </c>
      <c r="X30" s="374"/>
      <c r="Y30" s="374"/>
      <c r="Z30" s="374"/>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row>
    <row r="31" spans="1:53" s="382" customFormat="1" ht="15.6">
      <c r="B31" s="371"/>
      <c r="C31" s="371"/>
      <c r="D31" s="354" t="s">
        <v>58</v>
      </c>
      <c r="E31" s="371">
        <f>SUM(E27:E29)</f>
        <v>5</v>
      </c>
      <c r="F31" s="453"/>
      <c r="G31" s="354">
        <f>SUM(G27:G29)</f>
        <v>10</v>
      </c>
      <c r="H31" s="453"/>
      <c r="I31" s="353">
        <f>SUM(J27:J29)</f>
        <v>8</v>
      </c>
      <c r="J31" s="403"/>
      <c r="K31" s="362"/>
      <c r="M31" s="450" t="s">
        <v>17</v>
      </c>
      <c r="N31" s="413"/>
      <c r="O31" s="451"/>
      <c r="P31" s="420">
        <v>1</v>
      </c>
      <c r="Q31" s="413"/>
      <c r="R31" s="114" t="s">
        <v>51</v>
      </c>
      <c r="S31" s="413"/>
      <c r="T31" s="351">
        <f t="shared" si="5"/>
        <v>1</v>
      </c>
      <c r="U31" s="413"/>
      <c r="V31" s="649" t="s">
        <v>51</v>
      </c>
      <c r="W31" s="422">
        <f t="shared" si="6"/>
        <v>1</v>
      </c>
      <c r="X31" s="374"/>
      <c r="Y31" s="374"/>
      <c r="Z31" s="374"/>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row>
    <row r="32" spans="1:53" s="382" customFormat="1" ht="54.75" customHeight="1">
      <c r="A32" s="398">
        <v>2</v>
      </c>
      <c r="B32" s="399"/>
      <c r="C32" s="724" t="s">
        <v>99</v>
      </c>
      <c r="D32" s="724"/>
      <c r="E32" s="371"/>
      <c r="F32" s="431"/>
      <c r="G32" s="432" t="s">
        <v>2</v>
      </c>
      <c r="H32" s="431"/>
      <c r="I32" s="433"/>
      <c r="J32" s="403"/>
      <c r="K32" s="362"/>
      <c r="M32" s="450" t="s">
        <v>19</v>
      </c>
      <c r="N32" s="413"/>
      <c r="O32" s="451"/>
      <c r="P32" s="420">
        <v>1</v>
      </c>
      <c r="Q32" s="413"/>
      <c r="R32" s="114" t="s">
        <v>51</v>
      </c>
      <c r="S32" s="413"/>
      <c r="T32" s="351">
        <f t="shared" si="5"/>
        <v>1</v>
      </c>
      <c r="U32" s="413"/>
      <c r="V32" s="421" t="s">
        <v>52</v>
      </c>
      <c r="W32" s="422">
        <f t="shared" si="6"/>
        <v>0</v>
      </c>
      <c r="X32" s="374"/>
      <c r="Y32" s="374"/>
      <c r="Z32" s="374"/>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row>
    <row r="33" spans="1:53" s="382" customFormat="1" ht="31.5" customHeight="1">
      <c r="B33" s="371"/>
      <c r="C33" s="705" t="s">
        <v>87</v>
      </c>
      <c r="D33" s="705"/>
      <c r="E33" s="435">
        <v>0</v>
      </c>
      <c r="F33" s="349"/>
      <c r="G33" s="347">
        <f>E33*$A$32</f>
        <v>0</v>
      </c>
      <c r="H33" s="349"/>
      <c r="I33" s="414" t="s">
        <v>52</v>
      </c>
      <c r="J33" s="403">
        <f t="shared" ref="J33:J35" si="7">IF(I33="Y",G33,0)</f>
        <v>0</v>
      </c>
      <c r="K33" s="362">
        <f>IF(I33="Y",1,0)</f>
        <v>0</v>
      </c>
      <c r="M33" s="450" t="s">
        <v>18</v>
      </c>
      <c r="N33" s="413"/>
      <c r="O33" s="451"/>
      <c r="P33" s="420">
        <v>1</v>
      </c>
      <c r="Q33" s="413"/>
      <c r="R33" s="114" t="s">
        <v>51</v>
      </c>
      <c r="S33" s="413"/>
      <c r="T33" s="351">
        <f t="shared" si="5"/>
        <v>1</v>
      </c>
      <c r="U33" s="413"/>
      <c r="V33" s="421" t="s">
        <v>52</v>
      </c>
      <c r="W33" s="422">
        <f t="shared" si="6"/>
        <v>0</v>
      </c>
      <c r="X33" s="374"/>
      <c r="Y33" s="374"/>
      <c r="Z33" s="374"/>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row>
    <row r="34" spans="1:53" s="382" customFormat="1" ht="31.5" customHeight="1">
      <c r="B34" s="371"/>
      <c r="C34" s="705" t="s">
        <v>139</v>
      </c>
      <c r="D34" s="705"/>
      <c r="E34" s="435">
        <v>2.5</v>
      </c>
      <c r="F34" s="349"/>
      <c r="G34" s="347">
        <f>E34*$A$32</f>
        <v>5</v>
      </c>
      <c r="H34" s="349"/>
      <c r="I34" s="414" t="s">
        <v>51</v>
      </c>
      <c r="J34" s="403">
        <f t="shared" si="7"/>
        <v>5</v>
      </c>
      <c r="K34" s="362">
        <f>IF(I34="Y",1,0)</f>
        <v>1</v>
      </c>
      <c r="M34" s="450" t="s">
        <v>26</v>
      </c>
      <c r="N34" s="413"/>
      <c r="O34" s="451"/>
      <c r="P34" s="420">
        <v>1</v>
      </c>
      <c r="Q34" s="413"/>
      <c r="R34" s="114" t="s">
        <v>51</v>
      </c>
      <c r="S34" s="413"/>
      <c r="T34" s="351">
        <f t="shared" si="5"/>
        <v>1</v>
      </c>
      <c r="U34" s="413"/>
      <c r="V34" s="421" t="s">
        <v>52</v>
      </c>
      <c r="W34" s="422">
        <f t="shared" si="6"/>
        <v>0</v>
      </c>
      <c r="X34" s="374"/>
      <c r="Y34" s="374"/>
      <c r="Z34" s="374"/>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1"/>
      <c r="AZ34" s="371"/>
      <c r="BA34" s="371"/>
    </row>
    <row r="35" spans="1:53" s="382" customFormat="1" ht="15.6">
      <c r="B35" s="371"/>
      <c r="C35" s="725" t="s">
        <v>88</v>
      </c>
      <c r="D35" s="725"/>
      <c r="E35" s="454">
        <v>2.5</v>
      </c>
      <c r="F35" s="349"/>
      <c r="G35" s="347">
        <f>E35*$A$32</f>
        <v>5</v>
      </c>
      <c r="H35" s="349"/>
      <c r="I35" s="414" t="s">
        <v>51</v>
      </c>
      <c r="J35" s="403">
        <f t="shared" si="7"/>
        <v>5</v>
      </c>
      <c r="K35" s="362">
        <f>IF(I35="Y",1,0)</f>
        <v>1</v>
      </c>
      <c r="M35" s="417" t="s">
        <v>16</v>
      </c>
      <c r="N35" s="413"/>
      <c r="O35" s="428"/>
      <c r="P35" s="420">
        <v>0.5</v>
      </c>
      <c r="Q35" s="413"/>
      <c r="R35" s="114" t="s">
        <v>51</v>
      </c>
      <c r="S35" s="413"/>
      <c r="T35" s="351">
        <f t="shared" si="5"/>
        <v>0.5</v>
      </c>
      <c r="U35" s="413"/>
      <c r="V35" s="649" t="s">
        <v>51</v>
      </c>
      <c r="W35" s="422">
        <f t="shared" si="6"/>
        <v>0.5</v>
      </c>
      <c r="X35" s="374"/>
      <c r="Y35" s="374"/>
      <c r="Z35" s="374"/>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1"/>
      <c r="AZ35" s="371"/>
      <c r="BA35" s="371"/>
    </row>
    <row r="36" spans="1:53" s="382" customFormat="1" ht="18">
      <c r="B36" s="371"/>
      <c r="C36" s="371"/>
      <c r="D36" s="354" t="s">
        <v>58</v>
      </c>
      <c r="E36" s="371">
        <f>SUM(E33:E35)</f>
        <v>5</v>
      </c>
      <c r="F36" s="453"/>
      <c r="G36" s="354">
        <f>SUM(G33:G35)</f>
        <v>10</v>
      </c>
      <c r="H36" s="453"/>
      <c r="I36" s="355">
        <f>SUM(J33:J35)</f>
        <v>10</v>
      </c>
      <c r="J36" s="452"/>
      <c r="K36" s="362"/>
      <c r="M36" s="455" t="s">
        <v>32</v>
      </c>
      <c r="N36" s="449"/>
      <c r="O36" s="449"/>
      <c r="P36" s="449"/>
      <c r="Q36" s="449"/>
      <c r="R36" s="456"/>
      <c r="S36" s="449"/>
      <c r="T36" s="457"/>
      <c r="U36" s="449"/>
      <c r="V36" s="438"/>
      <c r="W36" s="446"/>
      <c r="X36" s="374"/>
      <c r="Y36" s="374"/>
      <c r="Z36" s="374"/>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1"/>
      <c r="AZ36" s="371"/>
      <c r="BA36" s="371"/>
    </row>
    <row r="37" spans="1:53" s="382" customFormat="1" ht="15.6">
      <c r="B37" s="371"/>
      <c r="C37" s="371"/>
      <c r="D37" s="437"/>
      <c r="E37" s="371"/>
      <c r="F37" s="437"/>
      <c r="G37" s="437"/>
      <c r="H37" s="437"/>
      <c r="I37" s="433"/>
      <c r="J37" s="403"/>
      <c r="K37" s="362"/>
      <c r="M37" s="450" t="s">
        <v>30</v>
      </c>
      <c r="N37" s="413"/>
      <c r="O37" s="451"/>
      <c r="P37" s="420">
        <v>1</v>
      </c>
      <c r="Q37" s="413"/>
      <c r="R37" s="114" t="s">
        <v>51</v>
      </c>
      <c r="S37" s="413"/>
      <c r="T37" s="351">
        <f>IF(R37="Y",P37*$L$9,"")</f>
        <v>1</v>
      </c>
      <c r="U37" s="413"/>
      <c r="V37" s="649" t="s">
        <v>51</v>
      </c>
      <c r="W37" s="422">
        <f>IF(V37="Y", T37, 0)</f>
        <v>1</v>
      </c>
      <c r="X37" s="374"/>
      <c r="Y37" s="374"/>
      <c r="Z37" s="374"/>
      <c r="AA37" s="371"/>
      <c r="AB37" s="371"/>
      <c r="AC37" s="371"/>
      <c r="AD37" s="371"/>
      <c r="AE37" s="371"/>
      <c r="AF37" s="371"/>
      <c r="AG37" s="371"/>
      <c r="AH37" s="371"/>
      <c r="AI37" s="371"/>
      <c r="AJ37" s="371"/>
      <c r="AK37" s="371"/>
      <c r="AL37" s="371"/>
      <c r="AM37" s="371"/>
      <c r="AN37" s="371"/>
      <c r="AO37" s="371"/>
      <c r="AP37" s="371"/>
      <c r="AQ37" s="371"/>
      <c r="AR37" s="371"/>
      <c r="AS37" s="371"/>
      <c r="AT37" s="371"/>
      <c r="AU37" s="371"/>
      <c r="AV37" s="371"/>
      <c r="AW37" s="371"/>
      <c r="AX37" s="371"/>
      <c r="AY37" s="371"/>
      <c r="AZ37" s="371"/>
      <c r="BA37" s="371"/>
    </row>
    <row r="38" spans="1:53" s="382" customFormat="1" ht="36">
      <c r="A38" s="398">
        <v>4</v>
      </c>
      <c r="B38" s="399"/>
      <c r="C38" s="458" t="s">
        <v>81</v>
      </c>
      <c r="D38" s="430"/>
      <c r="E38" s="371"/>
      <c r="F38" s="431"/>
      <c r="G38" s="432" t="s">
        <v>3</v>
      </c>
      <c r="H38" s="431"/>
      <c r="I38" s="433"/>
      <c r="J38" s="403"/>
      <c r="K38" s="362"/>
      <c r="M38" s="450" t="s">
        <v>31</v>
      </c>
      <c r="N38" s="442"/>
      <c r="O38" s="451"/>
      <c r="P38" s="420">
        <v>0.5</v>
      </c>
      <c r="Q38" s="442"/>
      <c r="R38" s="114" t="s">
        <v>51</v>
      </c>
      <c r="S38" s="442"/>
      <c r="T38" s="351">
        <f>IF(R38="Y",P38*$L$9,"")</f>
        <v>0.5</v>
      </c>
      <c r="U38" s="442"/>
      <c r="V38" s="649" t="s">
        <v>51</v>
      </c>
      <c r="W38" s="422">
        <f>IF(V38="Y", T38, 0)</f>
        <v>0.5</v>
      </c>
      <c r="X38" s="374"/>
      <c r="Y38" s="374"/>
      <c r="Z38" s="374"/>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1"/>
    </row>
    <row r="39" spans="1:53" s="382" customFormat="1" ht="15.6">
      <c r="B39" s="371"/>
      <c r="C39" s="705" t="s">
        <v>36</v>
      </c>
      <c r="D39" s="705"/>
      <c r="E39" s="435">
        <v>0</v>
      </c>
      <c r="F39" s="349"/>
      <c r="G39" s="347">
        <f t="shared" ref="G39:G45" si="8">E39*$A$38</f>
        <v>0</v>
      </c>
      <c r="H39" s="349"/>
      <c r="I39" s="414" t="s">
        <v>52</v>
      </c>
      <c r="J39" s="403">
        <f t="shared" ref="J39:J45" si="9">IF(I39="Y",G39,0)</f>
        <v>0</v>
      </c>
      <c r="K39" s="362">
        <f>IF(I39="Y",1,0)</f>
        <v>0</v>
      </c>
      <c r="M39" s="459" t="s">
        <v>109</v>
      </c>
      <c r="N39" s="371"/>
      <c r="O39" s="371"/>
      <c r="P39" s="371"/>
      <c r="Q39" s="371"/>
      <c r="R39" s="373"/>
      <c r="S39" s="371"/>
      <c r="T39" s="371"/>
      <c r="U39" s="371"/>
      <c r="V39" s="373"/>
      <c r="W39" s="460"/>
      <c r="X39" s="374"/>
      <c r="Y39" s="374"/>
      <c r="Z39" s="374"/>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row>
    <row r="40" spans="1:53" s="382" customFormat="1" ht="31.5" customHeight="1">
      <c r="B40" s="371"/>
      <c r="C40" s="705" t="s">
        <v>48</v>
      </c>
      <c r="D40" s="705"/>
      <c r="E40" s="435">
        <v>1</v>
      </c>
      <c r="F40" s="349"/>
      <c r="G40" s="347">
        <f t="shared" si="8"/>
        <v>4</v>
      </c>
      <c r="H40" s="349"/>
      <c r="I40" s="414" t="s">
        <v>51</v>
      </c>
      <c r="J40" s="403">
        <f t="shared" si="9"/>
        <v>4</v>
      </c>
      <c r="K40" s="362">
        <f>IF(I40="Y",1,0)</f>
        <v>1</v>
      </c>
      <c r="M40" s="431"/>
      <c r="N40" s="461"/>
      <c r="O40" s="371"/>
      <c r="P40" s="461"/>
      <c r="Q40" s="461"/>
      <c r="R40" s="462" t="s">
        <v>60</v>
      </c>
      <c r="S40" s="461"/>
      <c r="T40" s="358">
        <f>SUM(T11:T38)</f>
        <v>30</v>
      </c>
      <c r="U40" s="461"/>
      <c r="V40" s="359">
        <f>SUM(W11:W38)</f>
        <v>26</v>
      </c>
      <c r="W40" s="463"/>
      <c r="X40" s="464"/>
      <c r="Y40" s="464"/>
      <c r="Z40" s="464"/>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row>
    <row r="41" spans="1:53" s="382" customFormat="1" ht="32.25" customHeight="1" thickBot="1">
      <c r="B41" s="371"/>
      <c r="C41" s="705" t="s">
        <v>47</v>
      </c>
      <c r="D41" s="705"/>
      <c r="E41" s="435">
        <v>2</v>
      </c>
      <c r="F41" s="349"/>
      <c r="G41" s="347">
        <f t="shared" si="8"/>
        <v>8</v>
      </c>
      <c r="H41" s="349"/>
      <c r="I41" s="414" t="s">
        <v>51</v>
      </c>
      <c r="J41" s="403">
        <f t="shared" si="9"/>
        <v>8</v>
      </c>
      <c r="K41" s="362">
        <f>IF(I41="Y",1,0)</f>
        <v>1</v>
      </c>
      <c r="M41" s="370"/>
      <c r="N41" s="371"/>
      <c r="O41" s="370"/>
      <c r="P41" s="370"/>
      <c r="Q41" s="371"/>
      <c r="R41" s="460"/>
      <c r="S41" s="371"/>
      <c r="T41" s="460"/>
      <c r="U41" s="371"/>
      <c r="V41" s="460"/>
      <c r="W41" s="460"/>
      <c r="X41" s="374"/>
      <c r="Y41" s="374"/>
      <c r="Z41" s="374"/>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row>
    <row r="42" spans="1:53" s="382" customFormat="1" ht="28.8">
      <c r="B42" s="371"/>
      <c r="C42" s="705" t="s">
        <v>95</v>
      </c>
      <c r="D42" s="705"/>
      <c r="E42" s="435"/>
      <c r="F42" s="349"/>
      <c r="G42" s="347"/>
      <c r="H42" s="349"/>
      <c r="I42" s="347"/>
      <c r="J42" s="403">
        <f t="shared" si="9"/>
        <v>0</v>
      </c>
      <c r="K42" s="362">
        <f>IF(I42="Y",1,0)</f>
        <v>0</v>
      </c>
      <c r="M42" s="730" t="s">
        <v>76</v>
      </c>
      <c r="N42" s="465"/>
      <c r="O42" s="655">
        <f>(I54+V40)/(G54+T40)</f>
        <v>0.82</v>
      </c>
      <c r="P42" s="655"/>
      <c r="Q42" s="655"/>
      <c r="R42" s="655"/>
      <c r="S42" s="655"/>
      <c r="T42" s="655"/>
      <c r="U42" s="655"/>
      <c r="V42" s="656"/>
      <c r="W42" s="460"/>
      <c r="X42" s="374"/>
      <c r="Y42" s="374"/>
      <c r="Z42" s="374"/>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1"/>
    </row>
    <row r="43" spans="1:53" s="382" customFormat="1" ht="16.5" customHeight="1" thickBot="1">
      <c r="B43" s="371"/>
      <c r="C43" s="705" t="s">
        <v>34</v>
      </c>
      <c r="D43" s="705"/>
      <c r="E43" s="435">
        <v>3</v>
      </c>
      <c r="F43" s="349"/>
      <c r="G43" s="347">
        <f t="shared" si="8"/>
        <v>12</v>
      </c>
      <c r="H43" s="349"/>
      <c r="I43" s="414" t="s">
        <v>52</v>
      </c>
      <c r="J43" s="403">
        <f t="shared" si="9"/>
        <v>0</v>
      </c>
      <c r="K43" s="362">
        <f t="shared" ref="K43:K45" si="10">IF(I43="Y",1,0)</f>
        <v>0</v>
      </c>
      <c r="M43" s="731"/>
      <c r="N43" s="466"/>
      <c r="O43" s="657"/>
      <c r="P43" s="657"/>
      <c r="Q43" s="657"/>
      <c r="R43" s="657"/>
      <c r="S43" s="657"/>
      <c r="T43" s="657"/>
      <c r="U43" s="657"/>
      <c r="V43" s="658"/>
      <c r="W43" s="467"/>
      <c r="X43" s="374"/>
      <c r="Y43" s="374"/>
      <c r="Z43" s="374"/>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row>
    <row r="44" spans="1:53" s="382" customFormat="1" ht="16.5" customHeight="1" thickBot="1">
      <c r="B44" s="371"/>
      <c r="C44" s="705" t="s">
        <v>33</v>
      </c>
      <c r="D44" s="705"/>
      <c r="E44" s="435">
        <v>4</v>
      </c>
      <c r="F44" s="349"/>
      <c r="G44" s="347">
        <f t="shared" si="8"/>
        <v>16</v>
      </c>
      <c r="H44" s="349"/>
      <c r="I44" s="414" t="s">
        <v>51</v>
      </c>
      <c r="J44" s="403">
        <f t="shared" si="9"/>
        <v>16</v>
      </c>
      <c r="K44" s="362">
        <f t="shared" si="10"/>
        <v>1</v>
      </c>
      <c r="M44" s="370"/>
      <c r="N44" s="371"/>
      <c r="O44" s="370"/>
      <c r="P44" s="370"/>
      <c r="Q44" s="371"/>
      <c r="R44" s="460"/>
      <c r="S44" s="371"/>
      <c r="T44" s="460"/>
      <c r="U44" s="371"/>
      <c r="V44" s="460"/>
      <c r="W44" s="467"/>
      <c r="X44" s="374"/>
      <c r="Y44" s="374"/>
      <c r="Z44" s="374"/>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row>
    <row r="45" spans="1:53" s="382" customFormat="1" ht="21" customHeight="1" thickBot="1">
      <c r="B45" s="371"/>
      <c r="C45" s="705" t="s">
        <v>45</v>
      </c>
      <c r="D45" s="705"/>
      <c r="E45" s="435">
        <v>5</v>
      </c>
      <c r="F45" s="349"/>
      <c r="G45" s="347">
        <f t="shared" si="8"/>
        <v>20</v>
      </c>
      <c r="H45" s="349"/>
      <c r="I45" s="414" t="s">
        <v>52</v>
      </c>
      <c r="J45" s="403">
        <f t="shared" si="9"/>
        <v>0</v>
      </c>
      <c r="K45" s="362">
        <f t="shared" si="10"/>
        <v>0</v>
      </c>
      <c r="M45" s="468" t="s">
        <v>65</v>
      </c>
      <c r="N45" s="469"/>
      <c r="O45" s="659" t="s">
        <v>63</v>
      </c>
      <c r="P45" s="660"/>
      <c r="Q45" s="660"/>
      <c r="R45" s="660"/>
      <c r="S45" s="660"/>
      <c r="T45" s="660"/>
      <c r="U45" s="660"/>
      <c r="V45" s="661"/>
      <c r="W45" s="460"/>
      <c r="X45" s="374"/>
      <c r="Y45" s="374"/>
      <c r="Z45" s="374"/>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row>
    <row r="46" spans="1:53" s="382" customFormat="1" ht="20.100000000000001" customHeight="1">
      <c r="B46" s="371"/>
      <c r="C46" s="371"/>
      <c r="D46" s="470" t="s">
        <v>58</v>
      </c>
      <c r="E46" s="371"/>
      <c r="F46" s="453"/>
      <c r="G46" s="354">
        <f>MAX(G39:G45)</f>
        <v>20</v>
      </c>
      <c r="H46" s="453"/>
      <c r="I46" s="356">
        <f>MAX(J39:J45)</f>
        <v>16</v>
      </c>
      <c r="J46" s="452"/>
      <c r="K46" s="362"/>
      <c r="M46" s="716" t="s">
        <v>64</v>
      </c>
      <c r="N46" s="471"/>
      <c r="O46" s="674">
        <f>IF(AA24=0,0,VLOOKUP(O42,Lookups!A2:C10,IF(O45="Industrial",2,3),TRUE))</f>
        <v>5</v>
      </c>
      <c r="P46" s="674"/>
      <c r="Q46" s="674"/>
      <c r="R46" s="674"/>
      <c r="S46" s="674"/>
      <c r="T46" s="674"/>
      <c r="U46" s="674"/>
      <c r="V46" s="675"/>
      <c r="W46" s="460"/>
      <c r="X46" s="374"/>
      <c r="Y46" s="374"/>
      <c r="Z46" s="374"/>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1"/>
    </row>
    <row r="47" spans="1:53" s="382" customFormat="1" ht="20.100000000000001" customHeight="1" thickBot="1">
      <c r="B47" s="371"/>
      <c r="C47" s="371"/>
      <c r="D47" s="443"/>
      <c r="E47" s="371"/>
      <c r="F47" s="453"/>
      <c r="G47" s="453"/>
      <c r="H47" s="453"/>
      <c r="I47" s="472"/>
      <c r="J47" s="452"/>
      <c r="K47" s="362"/>
      <c r="M47" s="717"/>
      <c r="N47" s="473"/>
      <c r="O47" s="676"/>
      <c r="P47" s="676"/>
      <c r="Q47" s="676"/>
      <c r="R47" s="676"/>
      <c r="S47" s="676"/>
      <c r="T47" s="676"/>
      <c r="U47" s="676"/>
      <c r="V47" s="677"/>
      <c r="W47" s="460"/>
      <c r="X47" s="374"/>
      <c r="Y47" s="374"/>
      <c r="Z47" s="374"/>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row>
    <row r="48" spans="1:53" s="382" customFormat="1" ht="54">
      <c r="A48" s="398">
        <v>2</v>
      </c>
      <c r="B48" s="399"/>
      <c r="C48" s="458" t="s">
        <v>82</v>
      </c>
      <c r="D48" s="430"/>
      <c r="E48" s="371"/>
      <c r="F48" s="431"/>
      <c r="G48" s="432" t="s">
        <v>3</v>
      </c>
      <c r="H48" s="431"/>
      <c r="I48" s="433"/>
      <c r="J48" s="403"/>
      <c r="K48" s="362"/>
      <c r="L48" s="371"/>
      <c r="M48" s="474"/>
      <c r="N48" s="371"/>
      <c r="O48" s="718" t="str">
        <f>IF(AA24=0,AG14,"")</f>
        <v/>
      </c>
      <c r="P48" s="718"/>
      <c r="Q48" s="718"/>
      <c r="R48" s="718"/>
      <c r="S48" s="718"/>
      <c r="T48" s="718"/>
      <c r="U48" s="718"/>
      <c r="V48" s="718"/>
      <c r="W48" s="373"/>
      <c r="X48" s="374"/>
      <c r="Y48" s="374"/>
      <c r="Z48" s="374"/>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c r="AZ48" s="371"/>
      <c r="BA48" s="371"/>
    </row>
    <row r="49" spans="2:54" s="382" customFormat="1" ht="15.6">
      <c r="B49" s="371"/>
      <c r="C49" s="719" t="s">
        <v>35</v>
      </c>
      <c r="D49" s="720"/>
      <c r="E49" s="403">
        <v>0</v>
      </c>
      <c r="F49" s="475"/>
      <c r="G49" s="350">
        <f>E49*$A$48</f>
        <v>0</v>
      </c>
      <c r="H49" s="350"/>
      <c r="I49" s="414" t="s">
        <v>52</v>
      </c>
      <c r="J49" s="403">
        <f t="shared" ref="J49:J51" si="11">IF(I49="Y",G49,0)</f>
        <v>0</v>
      </c>
      <c r="K49" s="362">
        <f>IF(I49="Y",1,0)</f>
        <v>0</v>
      </c>
      <c r="L49" s="371"/>
      <c r="M49" s="371"/>
      <c r="N49" s="371"/>
      <c r="O49" s="371"/>
      <c r="P49" s="371"/>
      <c r="Q49" s="371"/>
      <c r="R49" s="373"/>
      <c r="S49" s="371"/>
      <c r="T49" s="373"/>
      <c r="U49" s="371"/>
      <c r="V49" s="373"/>
      <c r="W49" s="373"/>
      <c r="X49" s="374"/>
      <c r="Y49" s="374"/>
      <c r="Z49" s="374"/>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row>
    <row r="50" spans="2:54" s="382" customFormat="1" ht="15.6">
      <c r="B50" s="371"/>
      <c r="C50" s="719" t="s">
        <v>27</v>
      </c>
      <c r="D50" s="720"/>
      <c r="E50" s="403">
        <v>5</v>
      </c>
      <c r="F50" s="475"/>
      <c r="G50" s="350">
        <v>6</v>
      </c>
      <c r="H50" s="350"/>
      <c r="I50" s="414" t="s">
        <v>51</v>
      </c>
      <c r="J50" s="403">
        <f t="shared" si="11"/>
        <v>6</v>
      </c>
      <c r="K50" s="362">
        <f t="shared" ref="K50:K51" si="12">IF(I50="Y",1,0)</f>
        <v>1</v>
      </c>
      <c r="L50" s="371"/>
      <c r="M50" s="371"/>
      <c r="N50" s="371"/>
      <c r="O50" s="371"/>
      <c r="P50" s="371"/>
      <c r="Q50" s="371"/>
      <c r="R50" s="373"/>
      <c r="S50" s="371"/>
      <c r="T50" s="373"/>
      <c r="U50" s="371"/>
      <c r="V50" s="373"/>
      <c r="W50" s="373"/>
      <c r="X50" s="374"/>
      <c r="Y50" s="374"/>
      <c r="Z50" s="374"/>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1"/>
      <c r="AZ50" s="371"/>
      <c r="BA50" s="371"/>
    </row>
    <row r="51" spans="2:54" s="382" customFormat="1" ht="31.5" customHeight="1">
      <c r="B51" s="371"/>
      <c r="C51" s="710" t="s">
        <v>100</v>
      </c>
      <c r="D51" s="711"/>
      <c r="E51" s="403"/>
      <c r="F51" s="475"/>
      <c r="G51" s="350">
        <v>10</v>
      </c>
      <c r="H51" s="350"/>
      <c r="I51" s="414" t="s">
        <v>52</v>
      </c>
      <c r="J51" s="403">
        <f t="shared" si="11"/>
        <v>0</v>
      </c>
      <c r="K51" s="362">
        <f t="shared" si="12"/>
        <v>0</v>
      </c>
      <c r="L51" s="371"/>
      <c r="M51" s="371"/>
      <c r="N51" s="371"/>
      <c r="O51" s="371"/>
      <c r="P51" s="371"/>
      <c r="Q51" s="371"/>
      <c r="R51" s="373"/>
      <c r="S51" s="371"/>
      <c r="T51" s="373"/>
      <c r="U51" s="371"/>
      <c r="V51" s="373"/>
      <c r="W51" s="373"/>
      <c r="X51" s="374"/>
      <c r="Y51" s="374"/>
      <c r="Z51" s="374"/>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row>
    <row r="52" spans="2:54" s="382" customFormat="1" ht="15.6">
      <c r="B52" s="371"/>
      <c r="C52" s="371"/>
      <c r="D52" s="354" t="s">
        <v>58</v>
      </c>
      <c r="E52" s="371"/>
      <c r="F52" s="453"/>
      <c r="G52" s="354">
        <f>MAX(G49:G51)</f>
        <v>10</v>
      </c>
      <c r="H52" s="453"/>
      <c r="I52" s="355">
        <f>MAX(J49:J51)</f>
        <v>6</v>
      </c>
      <c r="J52" s="403"/>
      <c r="K52" s="362"/>
      <c r="L52" s="371"/>
      <c r="M52" s="371"/>
      <c r="N52" s="371"/>
      <c r="O52" s="371"/>
      <c r="P52" s="371"/>
      <c r="Q52" s="371"/>
      <c r="R52" s="373"/>
      <c r="S52" s="371"/>
      <c r="T52" s="373"/>
      <c r="U52" s="371"/>
      <c r="V52" s="373"/>
      <c r="W52" s="373"/>
      <c r="X52" s="374"/>
      <c r="Y52" s="374"/>
      <c r="Z52" s="374"/>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c r="AZ52" s="371"/>
      <c r="BA52" s="371"/>
    </row>
    <row r="53" spans="2:54" s="382" customFormat="1" ht="15" customHeight="1">
      <c r="B53" s="371"/>
      <c r="C53" s="371"/>
      <c r="D53" s="354"/>
      <c r="E53" s="371"/>
      <c r="F53" s="437"/>
      <c r="G53" s="437"/>
      <c r="H53" s="437"/>
      <c r="I53" s="437"/>
      <c r="J53" s="403"/>
      <c r="K53" s="362"/>
      <c r="L53" s="371"/>
      <c r="M53" s="371"/>
      <c r="N53" s="371"/>
      <c r="O53" s="371"/>
      <c r="P53" s="371"/>
      <c r="Q53" s="371"/>
      <c r="R53" s="373"/>
      <c r="S53" s="371"/>
      <c r="T53" s="373"/>
      <c r="U53" s="371"/>
      <c r="V53" s="373"/>
      <c r="W53" s="373"/>
      <c r="X53" s="374"/>
      <c r="Y53" s="374"/>
      <c r="Z53" s="374"/>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1"/>
      <c r="AZ53" s="371"/>
      <c r="BA53" s="371"/>
    </row>
    <row r="54" spans="2:54" ht="15.6">
      <c r="C54" s="476"/>
      <c r="D54" s="477" t="s">
        <v>59</v>
      </c>
      <c r="E54" s="478"/>
      <c r="F54" s="479"/>
      <c r="G54" s="357">
        <f>G13+G25+G31+G36+G46+G52</f>
        <v>70</v>
      </c>
      <c r="H54" s="479"/>
      <c r="I54" s="357">
        <f>I13+I25+I31+I36+I46+I52</f>
        <v>56</v>
      </c>
      <c r="J54" s="480"/>
      <c r="K54" s="481"/>
      <c r="L54" s="397"/>
      <c r="M54" s="397"/>
      <c r="N54" s="397"/>
      <c r="O54" s="397"/>
      <c r="P54" s="397"/>
      <c r="Q54" s="397"/>
      <c r="R54" s="397"/>
      <c r="S54" s="397"/>
      <c r="T54" s="397"/>
      <c r="U54" s="397"/>
      <c r="V54" s="397"/>
      <c r="W54" s="482"/>
      <c r="X54" s="483"/>
      <c r="Y54" s="483"/>
      <c r="Z54" s="483"/>
      <c r="AA54" s="397"/>
      <c r="AB54" s="397"/>
      <c r="AC54" s="397"/>
      <c r="AD54" s="397"/>
      <c r="AE54" s="397"/>
      <c r="AF54" s="397"/>
      <c r="AG54" s="397"/>
      <c r="AH54" s="397"/>
      <c r="AI54" s="397"/>
      <c r="AJ54" s="397"/>
      <c r="AK54" s="397"/>
      <c r="AL54" s="397"/>
      <c r="AM54" s="397"/>
      <c r="AN54" s="397"/>
      <c r="AO54" s="397"/>
      <c r="AP54" s="397"/>
      <c r="AQ54" s="397"/>
      <c r="AR54" s="397"/>
      <c r="AS54" s="397"/>
      <c r="AT54" s="397"/>
      <c r="AU54" s="397"/>
      <c r="AV54" s="397"/>
      <c r="AW54" s="397"/>
      <c r="AX54" s="397"/>
      <c r="AY54" s="397"/>
      <c r="AZ54" s="397"/>
      <c r="BA54" s="397"/>
      <c r="BB54" s="397"/>
    </row>
    <row r="55" spans="2:54" ht="15.6">
      <c r="C55" s="476"/>
      <c r="D55" s="477"/>
      <c r="E55" s="478"/>
      <c r="F55" s="479"/>
      <c r="G55" s="357"/>
      <c r="H55" s="479"/>
      <c r="I55" s="357"/>
      <c r="J55" s="480"/>
      <c r="K55" s="481"/>
      <c r="L55" s="397"/>
      <c r="M55" s="397"/>
      <c r="N55" s="397"/>
      <c r="O55" s="397"/>
      <c r="P55" s="397"/>
      <c r="Q55" s="397"/>
      <c r="R55" s="397"/>
      <c r="S55" s="397"/>
      <c r="T55" s="397"/>
      <c r="U55" s="397"/>
      <c r="V55" s="397"/>
      <c r="W55" s="482"/>
      <c r="X55" s="483"/>
      <c r="Y55" s="483"/>
      <c r="Z55" s="483"/>
      <c r="AA55" s="397"/>
      <c r="AB55" s="397"/>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7"/>
      <c r="AY55" s="397"/>
      <c r="AZ55" s="397"/>
      <c r="BA55" s="397"/>
      <c r="BB55" s="397"/>
    </row>
    <row r="56" spans="2:54">
      <c r="C56" s="484"/>
      <c r="D56" s="484"/>
      <c r="E56" s="484"/>
      <c r="F56" s="484"/>
      <c r="G56" s="484"/>
      <c r="H56" s="484"/>
      <c r="I56" s="484"/>
      <c r="J56" s="397"/>
      <c r="K56" s="485"/>
      <c r="L56" s="397"/>
      <c r="M56" s="397"/>
      <c r="N56" s="397"/>
      <c r="O56" s="397"/>
      <c r="P56" s="397"/>
      <c r="Q56" s="397"/>
      <c r="R56" s="482"/>
      <c r="S56" s="397"/>
      <c r="T56" s="482"/>
      <c r="U56" s="397"/>
      <c r="V56" s="482"/>
      <c r="W56" s="482"/>
      <c r="X56" s="483"/>
      <c r="Y56" s="483"/>
      <c r="Z56" s="483"/>
      <c r="AA56" s="397"/>
      <c r="AB56" s="397"/>
      <c r="AC56" s="397"/>
      <c r="AD56" s="397"/>
      <c r="AE56" s="397"/>
      <c r="AF56" s="397"/>
      <c r="AG56" s="397"/>
      <c r="AH56" s="397"/>
      <c r="AI56" s="397"/>
      <c r="AJ56" s="397"/>
      <c r="AK56" s="397"/>
      <c r="AL56" s="397"/>
      <c r="AM56" s="397"/>
      <c r="AN56" s="397"/>
      <c r="AO56" s="397"/>
      <c r="AP56" s="397"/>
      <c r="AQ56" s="397"/>
      <c r="AR56" s="397"/>
      <c r="AS56" s="397"/>
      <c r="AT56" s="397"/>
      <c r="AU56" s="397"/>
      <c r="AV56" s="397"/>
      <c r="AW56" s="397"/>
      <c r="AX56" s="397"/>
      <c r="AY56" s="397"/>
      <c r="AZ56" s="397"/>
      <c r="BA56" s="397"/>
      <c r="BB56" s="397"/>
    </row>
    <row r="57" spans="2:54" ht="18">
      <c r="C57" s="458" t="s">
        <v>108</v>
      </c>
      <c r="D57" s="397"/>
      <c r="E57" s="397"/>
      <c r="F57" s="397"/>
      <c r="G57" s="397"/>
      <c r="H57" s="397"/>
      <c r="I57" s="397"/>
      <c r="J57" s="397"/>
      <c r="K57" s="485"/>
      <c r="L57" s="397"/>
      <c r="M57" s="397"/>
      <c r="N57" s="397"/>
      <c r="O57" s="397"/>
      <c r="P57" s="397"/>
      <c r="Q57" s="397"/>
      <c r="R57" s="482"/>
      <c r="S57" s="397"/>
      <c r="T57" s="482"/>
      <c r="U57" s="397"/>
      <c r="V57" s="482"/>
      <c r="W57" s="482"/>
      <c r="X57" s="483"/>
      <c r="Y57" s="483"/>
      <c r="Z57" s="483"/>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97"/>
      <c r="BB57" s="397"/>
    </row>
    <row r="58" spans="2:54" ht="37.5" customHeight="1">
      <c r="C58" s="705" t="s">
        <v>107</v>
      </c>
      <c r="D58" s="705"/>
      <c r="E58" s="435">
        <v>0</v>
      </c>
      <c r="F58" s="486"/>
      <c r="G58" s="368"/>
      <c r="H58" s="367"/>
      <c r="I58" s="397"/>
      <c r="J58" s="397"/>
      <c r="K58" s="485"/>
      <c r="L58" s="397"/>
      <c r="M58" s="397"/>
      <c r="N58" s="397"/>
      <c r="O58" s="397"/>
      <c r="P58" s="397"/>
      <c r="Q58" s="397"/>
      <c r="R58" s="482"/>
      <c r="S58" s="397"/>
      <c r="T58" s="482"/>
      <c r="U58" s="397"/>
      <c r="V58" s="482"/>
      <c r="W58" s="482"/>
      <c r="X58" s="483"/>
      <c r="Y58" s="483"/>
      <c r="Z58" s="483"/>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B58" s="397"/>
    </row>
    <row r="59" spans="2:54" ht="15.6">
      <c r="C59" s="487" t="s">
        <v>140</v>
      </c>
      <c r="D59" s="488"/>
      <c r="E59" s="435"/>
      <c r="F59" s="367"/>
      <c r="G59" s="368"/>
      <c r="H59" s="367"/>
      <c r="I59" s="397"/>
      <c r="J59" s="397"/>
      <c r="K59" s="485"/>
      <c r="L59" s="397"/>
      <c r="M59" s="397"/>
      <c r="N59" s="397"/>
      <c r="O59" s="397"/>
      <c r="P59" s="397"/>
      <c r="Q59" s="397"/>
      <c r="R59" s="482"/>
      <c r="S59" s="397"/>
      <c r="T59" s="482"/>
      <c r="U59" s="397"/>
      <c r="V59" s="482"/>
      <c r="W59" s="482"/>
      <c r="X59" s="483"/>
      <c r="Y59" s="483"/>
      <c r="Z59" s="483"/>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B59" s="397"/>
    </row>
    <row r="60" spans="2:54" ht="15.6">
      <c r="C60" s="714" t="s">
        <v>141</v>
      </c>
      <c r="D60" s="721"/>
      <c r="E60" s="435"/>
      <c r="F60" s="367"/>
      <c r="G60" s="368"/>
      <c r="H60" s="367"/>
      <c r="I60" s="397"/>
      <c r="J60" s="397"/>
      <c r="K60" s="485"/>
      <c r="L60" s="397"/>
      <c r="M60" s="397"/>
      <c r="N60" s="397"/>
      <c r="O60" s="397"/>
      <c r="P60" s="397"/>
      <c r="Q60" s="397"/>
      <c r="R60" s="482"/>
      <c r="S60" s="397"/>
      <c r="T60" s="482"/>
      <c r="U60" s="397"/>
      <c r="V60" s="482"/>
      <c r="W60" s="482"/>
      <c r="X60" s="483"/>
      <c r="Y60" s="483"/>
      <c r="Z60" s="483"/>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B60" s="397"/>
    </row>
    <row r="61" spans="2:54" ht="15.6">
      <c r="C61" s="714"/>
      <c r="D61" s="715"/>
      <c r="E61" s="397"/>
      <c r="F61" s="397"/>
      <c r="G61" s="489"/>
      <c r="H61" s="397"/>
      <c r="I61" s="397"/>
      <c r="J61" s="397"/>
      <c r="K61" s="485"/>
      <c r="L61" s="397"/>
      <c r="M61" s="397"/>
      <c r="N61" s="397"/>
      <c r="O61" s="397"/>
      <c r="P61" s="397"/>
      <c r="Q61" s="397"/>
      <c r="R61" s="482"/>
      <c r="S61" s="397"/>
      <c r="T61" s="482"/>
      <c r="U61" s="397"/>
      <c r="V61" s="482"/>
      <c r="W61" s="482"/>
      <c r="X61" s="483"/>
      <c r="Y61" s="483"/>
      <c r="Z61" s="483"/>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7"/>
      <c r="AY61" s="397"/>
      <c r="AZ61" s="397"/>
      <c r="BA61" s="397"/>
      <c r="BB61" s="397"/>
    </row>
    <row r="62" spans="2:54" ht="15.6">
      <c r="C62" s="705" t="s">
        <v>112</v>
      </c>
      <c r="D62" s="705"/>
      <c r="E62" s="397"/>
      <c r="F62" s="397"/>
      <c r="G62" s="489"/>
      <c r="H62" s="397"/>
      <c r="I62" s="397"/>
      <c r="J62" s="397"/>
      <c r="K62" s="485"/>
      <c r="L62" s="397"/>
      <c r="M62" s="397"/>
      <c r="N62" s="397"/>
      <c r="O62" s="397"/>
      <c r="P62" s="397"/>
      <c r="Q62" s="397"/>
      <c r="R62" s="482"/>
      <c r="S62" s="397"/>
      <c r="T62" s="482"/>
      <c r="U62" s="397"/>
      <c r="V62" s="482"/>
      <c r="W62" s="482"/>
      <c r="X62" s="483"/>
      <c r="Y62" s="483"/>
      <c r="Z62" s="483"/>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row>
    <row r="63" spans="2:54" ht="15.6">
      <c r="C63" s="705" t="s">
        <v>113</v>
      </c>
      <c r="D63" s="705"/>
      <c r="E63" s="435">
        <v>0</v>
      </c>
      <c r="F63" s="486"/>
      <c r="G63" s="368"/>
      <c r="H63" s="366"/>
      <c r="I63" s="414" t="s">
        <v>52</v>
      </c>
      <c r="J63" s="397"/>
      <c r="K63" s="485"/>
      <c r="L63" s="397"/>
      <c r="M63" s="397"/>
      <c r="N63" s="397"/>
      <c r="O63" s="397"/>
      <c r="P63" s="397"/>
      <c r="Q63" s="397"/>
      <c r="R63" s="482"/>
      <c r="S63" s="397"/>
      <c r="T63" s="482"/>
      <c r="U63" s="397"/>
      <c r="V63" s="482"/>
      <c r="W63" s="482"/>
      <c r="X63" s="483"/>
      <c r="Y63" s="483"/>
      <c r="Z63" s="483"/>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7"/>
      <c r="AY63" s="397"/>
      <c r="AZ63" s="397"/>
      <c r="BA63" s="397"/>
      <c r="BB63" s="397"/>
    </row>
    <row r="64" spans="2:54" ht="36" customHeight="1">
      <c r="C64" s="705" t="s">
        <v>120</v>
      </c>
      <c r="D64" s="705"/>
      <c r="E64" s="435"/>
      <c r="F64" s="486"/>
      <c r="G64" s="368"/>
      <c r="H64" s="366"/>
      <c r="I64" s="414" t="s">
        <v>52</v>
      </c>
      <c r="J64" s="397"/>
      <c r="K64" s="485"/>
      <c r="L64" s="397"/>
      <c r="M64" s="397"/>
      <c r="N64" s="397"/>
      <c r="O64" s="397"/>
      <c r="P64" s="397"/>
      <c r="Q64" s="397"/>
      <c r="R64" s="482"/>
      <c r="S64" s="397"/>
      <c r="T64" s="482"/>
      <c r="U64" s="397"/>
      <c r="V64" s="482"/>
      <c r="W64" s="482"/>
      <c r="X64" s="483"/>
      <c r="Y64" s="483"/>
      <c r="Z64" s="483"/>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7"/>
      <c r="AY64" s="397"/>
      <c r="AZ64" s="397"/>
      <c r="BA64" s="397"/>
      <c r="BB64" s="397"/>
    </row>
    <row r="65" spans="3:54" ht="15.6">
      <c r="C65" s="710" t="s">
        <v>114</v>
      </c>
      <c r="D65" s="711"/>
      <c r="E65" s="435"/>
      <c r="F65" s="486"/>
      <c r="G65" s="368"/>
      <c r="H65" s="366"/>
      <c r="I65" s="414" t="s">
        <v>52</v>
      </c>
      <c r="J65" s="397"/>
      <c r="K65" s="485"/>
      <c r="L65" s="397"/>
      <c r="M65" s="397"/>
      <c r="N65" s="397"/>
      <c r="O65" s="397"/>
      <c r="P65" s="397"/>
      <c r="Q65" s="397"/>
      <c r="R65" s="482"/>
      <c r="S65" s="397"/>
      <c r="T65" s="482"/>
      <c r="U65" s="397"/>
      <c r="V65" s="482"/>
      <c r="W65" s="482"/>
      <c r="X65" s="483"/>
      <c r="Y65" s="483"/>
      <c r="Z65" s="483"/>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row>
    <row r="66" spans="3:54" ht="15.6">
      <c r="C66" s="712" t="s">
        <v>115</v>
      </c>
      <c r="D66" s="713"/>
      <c r="E66" s="435"/>
      <c r="F66" s="486"/>
      <c r="G66" s="368"/>
      <c r="H66" s="366"/>
      <c r="I66" s="414" t="s">
        <v>52</v>
      </c>
      <c r="J66" s="397"/>
      <c r="K66" s="485"/>
      <c r="L66" s="397"/>
      <c r="M66" s="397"/>
      <c r="N66" s="397"/>
      <c r="O66" s="397"/>
      <c r="P66" s="397"/>
      <c r="Q66" s="397"/>
      <c r="R66" s="482"/>
      <c r="S66" s="397"/>
      <c r="T66" s="482"/>
      <c r="U66" s="397"/>
      <c r="V66" s="482"/>
      <c r="W66" s="482"/>
      <c r="X66" s="483"/>
      <c r="Y66" s="483"/>
      <c r="Z66" s="483"/>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7"/>
      <c r="AY66" s="397"/>
      <c r="AZ66" s="397"/>
      <c r="BA66" s="397"/>
      <c r="BB66" s="397"/>
    </row>
    <row r="67" spans="3:54" ht="15.75" customHeight="1">
      <c r="C67" s="705" t="s">
        <v>103</v>
      </c>
      <c r="D67" s="705"/>
      <c r="E67" s="435"/>
      <c r="F67" s="486"/>
      <c r="G67" s="776" t="s">
        <v>142</v>
      </c>
      <c r="H67" s="777"/>
      <c r="I67" s="777"/>
      <c r="J67" s="777"/>
      <c r="K67" s="777"/>
      <c r="L67" s="777"/>
      <c r="M67" s="778"/>
      <c r="N67" s="397"/>
      <c r="O67" s="397"/>
      <c r="P67" s="397"/>
      <c r="Q67" s="397"/>
      <c r="R67" s="482"/>
      <c r="S67" s="397"/>
      <c r="T67" s="482"/>
      <c r="U67" s="397"/>
      <c r="V67" s="482"/>
      <c r="W67" s="482"/>
      <c r="X67" s="483"/>
      <c r="Y67" s="483"/>
      <c r="Z67" s="483"/>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7"/>
      <c r="AY67" s="397"/>
      <c r="AZ67" s="397"/>
      <c r="BA67" s="397"/>
      <c r="BB67" s="397"/>
    </row>
    <row r="68" spans="3:54" ht="31.5" customHeight="1">
      <c r="C68" s="710" t="s">
        <v>111</v>
      </c>
      <c r="D68" s="711"/>
      <c r="E68" s="435"/>
      <c r="F68" s="486"/>
      <c r="G68" s="368"/>
      <c r="H68" s="367"/>
      <c r="I68" s="367"/>
      <c r="J68" s="397"/>
      <c r="K68" s="485"/>
      <c r="L68" s="397"/>
      <c r="M68" s="397"/>
      <c r="N68" s="397"/>
      <c r="O68" s="397"/>
      <c r="P68" s="397"/>
      <c r="Q68" s="397"/>
      <c r="R68" s="482"/>
      <c r="S68" s="397"/>
      <c r="T68" s="482"/>
      <c r="U68" s="397"/>
      <c r="V68" s="482"/>
      <c r="W68" s="482"/>
      <c r="X68" s="483"/>
      <c r="Y68" s="483"/>
      <c r="Z68" s="483"/>
      <c r="AA68" s="397"/>
      <c r="AB68" s="397"/>
      <c r="AC68" s="397"/>
      <c r="AD68" s="397"/>
      <c r="AE68" s="397"/>
      <c r="AF68" s="397"/>
      <c r="AG68" s="397"/>
      <c r="AH68" s="397"/>
      <c r="AI68" s="397"/>
      <c r="AJ68" s="397"/>
      <c r="AK68" s="397"/>
      <c r="AL68" s="397"/>
      <c r="AM68" s="397"/>
      <c r="AN68" s="397"/>
      <c r="AO68" s="397"/>
      <c r="AP68" s="397"/>
      <c r="AQ68" s="397"/>
      <c r="AR68" s="397"/>
      <c r="AS68" s="397"/>
      <c r="AT68" s="397"/>
      <c r="AU68" s="397"/>
      <c r="AV68" s="397"/>
      <c r="AW68" s="397"/>
      <c r="AX68" s="397"/>
      <c r="AY68" s="397"/>
      <c r="AZ68" s="397"/>
      <c r="BA68" s="397"/>
      <c r="BB68" s="397"/>
    </row>
    <row r="69" spans="3:54" ht="15.6">
      <c r="C69" s="712" t="s">
        <v>116</v>
      </c>
      <c r="D69" s="713"/>
      <c r="E69" s="435"/>
      <c r="F69" s="486"/>
      <c r="G69" s="706" t="s">
        <v>143</v>
      </c>
      <c r="H69" s="707"/>
      <c r="I69" s="707"/>
      <c r="J69" s="707"/>
      <c r="K69" s="707"/>
      <c r="L69" s="707"/>
      <c r="M69" s="708"/>
      <c r="N69" s="397"/>
      <c r="O69" s="397"/>
      <c r="P69" s="397"/>
      <c r="Q69" s="397"/>
      <c r="R69" s="482"/>
      <c r="S69" s="397"/>
      <c r="T69" s="482"/>
      <c r="U69" s="397"/>
      <c r="V69" s="482"/>
      <c r="W69" s="482"/>
      <c r="X69" s="483"/>
      <c r="Y69" s="483"/>
      <c r="Z69" s="483"/>
      <c r="AA69" s="397"/>
      <c r="AB69" s="397"/>
      <c r="AC69" s="397"/>
      <c r="AD69" s="397"/>
      <c r="AE69" s="397"/>
      <c r="AF69" s="397"/>
      <c r="AG69" s="397"/>
      <c r="AH69" s="397"/>
      <c r="AI69" s="397"/>
      <c r="AJ69" s="397"/>
      <c r="AK69" s="397"/>
      <c r="AL69" s="397"/>
      <c r="AM69" s="397"/>
      <c r="AN69" s="397"/>
      <c r="AO69" s="397"/>
      <c r="AP69" s="397"/>
      <c r="AQ69" s="397"/>
      <c r="AR69" s="397"/>
      <c r="AS69" s="397"/>
      <c r="AT69" s="397"/>
      <c r="AU69" s="397"/>
      <c r="AV69" s="397"/>
      <c r="AW69" s="397"/>
      <c r="AX69" s="397"/>
      <c r="AY69" s="397"/>
      <c r="AZ69" s="397"/>
      <c r="BA69" s="397"/>
      <c r="BB69" s="397"/>
    </row>
    <row r="70" spans="3:54" ht="15.6">
      <c r="C70" s="705" t="s">
        <v>117</v>
      </c>
      <c r="D70" s="705"/>
      <c r="E70" s="435"/>
      <c r="F70" s="486"/>
      <c r="G70" s="706" t="s">
        <v>144</v>
      </c>
      <c r="H70" s="707"/>
      <c r="I70" s="708"/>
      <c r="J70" s="397"/>
      <c r="K70" s="485"/>
      <c r="L70" s="397"/>
      <c r="M70" s="397"/>
      <c r="N70" s="397"/>
      <c r="O70" s="397"/>
      <c r="P70" s="397"/>
      <c r="Q70" s="397"/>
      <c r="R70" s="482"/>
      <c r="S70" s="397"/>
      <c r="T70" s="482"/>
      <c r="U70" s="397"/>
      <c r="V70" s="482"/>
      <c r="W70" s="482"/>
      <c r="X70" s="483"/>
      <c r="Y70" s="483"/>
      <c r="Z70" s="483"/>
      <c r="AA70" s="397"/>
      <c r="AB70" s="397"/>
      <c r="AC70" s="397"/>
      <c r="AD70" s="397"/>
      <c r="AE70" s="397"/>
      <c r="AF70" s="397"/>
      <c r="AG70" s="397"/>
      <c r="AH70" s="397"/>
      <c r="AI70" s="397"/>
      <c r="AJ70" s="397"/>
      <c r="AK70" s="397"/>
      <c r="AL70" s="397"/>
      <c r="AM70" s="397"/>
      <c r="AN70" s="397"/>
      <c r="AO70" s="397"/>
      <c r="AP70" s="397"/>
      <c r="AQ70" s="397"/>
      <c r="AR70" s="397"/>
      <c r="AS70" s="397"/>
      <c r="AT70" s="397"/>
      <c r="AU70" s="397"/>
      <c r="AV70" s="397"/>
      <c r="AW70" s="397"/>
      <c r="AX70" s="397"/>
      <c r="AY70" s="397"/>
      <c r="AZ70" s="397"/>
      <c r="BA70" s="397"/>
      <c r="BB70" s="397"/>
    </row>
    <row r="71" spans="3:54" ht="15.6">
      <c r="C71" s="705" t="s">
        <v>118</v>
      </c>
      <c r="D71" s="705"/>
      <c r="E71" s="435"/>
      <c r="F71" s="486"/>
      <c r="G71" s="706" t="s">
        <v>144</v>
      </c>
      <c r="H71" s="707"/>
      <c r="I71" s="708"/>
      <c r="J71" s="397"/>
      <c r="K71" s="485"/>
      <c r="L71" s="397"/>
      <c r="M71" s="397"/>
      <c r="N71" s="397"/>
      <c r="O71" s="397"/>
      <c r="P71" s="397"/>
      <c r="Q71" s="397"/>
      <c r="R71" s="482"/>
      <c r="S71" s="397"/>
      <c r="T71" s="482"/>
      <c r="U71" s="397"/>
      <c r="V71" s="482"/>
      <c r="W71" s="482"/>
      <c r="X71" s="483"/>
      <c r="Y71" s="483"/>
      <c r="Z71" s="483"/>
      <c r="AA71" s="397"/>
      <c r="AB71" s="397"/>
      <c r="AC71" s="397"/>
      <c r="AD71" s="397"/>
      <c r="AE71" s="397"/>
      <c r="AF71" s="397"/>
      <c r="AG71" s="397"/>
      <c r="AH71" s="397"/>
      <c r="AI71" s="397"/>
      <c r="AJ71" s="397"/>
      <c r="AK71" s="397"/>
      <c r="AL71" s="397"/>
      <c r="AM71" s="397"/>
      <c r="AN71" s="397"/>
      <c r="AO71" s="397"/>
      <c r="AP71" s="397"/>
      <c r="AQ71" s="397"/>
      <c r="AR71" s="397"/>
      <c r="AS71" s="397"/>
      <c r="AT71" s="397"/>
      <c r="AU71" s="397"/>
      <c r="AV71" s="397"/>
      <c r="AW71" s="397"/>
      <c r="AX71" s="397"/>
      <c r="AY71" s="397"/>
      <c r="AZ71" s="397"/>
      <c r="BA71" s="397"/>
      <c r="BB71" s="397"/>
    </row>
    <row r="72" spans="3:54" ht="15.6">
      <c r="C72" s="705" t="s">
        <v>119</v>
      </c>
      <c r="D72" s="705"/>
      <c r="E72" s="435"/>
      <c r="F72" s="486"/>
      <c r="G72" s="706" t="s">
        <v>144</v>
      </c>
      <c r="H72" s="707"/>
      <c r="I72" s="708"/>
      <c r="J72" s="397"/>
      <c r="K72" s="485"/>
      <c r="L72" s="397"/>
      <c r="M72" s="397"/>
      <c r="N72" s="397"/>
      <c r="O72" s="397"/>
      <c r="P72" s="397"/>
      <c r="Q72" s="397"/>
      <c r="R72" s="482"/>
      <c r="S72" s="397"/>
      <c r="T72" s="482"/>
      <c r="U72" s="397"/>
      <c r="V72" s="482"/>
      <c r="W72" s="482"/>
      <c r="X72" s="483"/>
      <c r="Y72" s="483"/>
      <c r="Z72" s="483"/>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7"/>
    </row>
    <row r="73" spans="3:54" ht="15.6">
      <c r="C73" s="709" t="s">
        <v>110</v>
      </c>
      <c r="D73" s="709"/>
      <c r="E73" s="435"/>
      <c r="F73" s="486"/>
      <c r="G73" s="706" t="s">
        <v>144</v>
      </c>
      <c r="H73" s="707"/>
      <c r="I73" s="708"/>
      <c r="J73" s="397"/>
      <c r="K73" s="485"/>
      <c r="L73" s="397"/>
      <c r="M73" s="397"/>
      <c r="N73" s="397"/>
      <c r="O73" s="397"/>
      <c r="P73" s="397"/>
      <c r="Q73" s="397"/>
      <c r="R73" s="482"/>
      <c r="S73" s="397"/>
      <c r="T73" s="482"/>
      <c r="U73" s="397"/>
      <c r="V73" s="482"/>
      <c r="W73" s="482"/>
      <c r="X73" s="483"/>
      <c r="Y73" s="483"/>
      <c r="Z73" s="483"/>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7"/>
      <c r="AY73" s="397"/>
      <c r="AZ73" s="397"/>
      <c r="BA73" s="397"/>
      <c r="BB73" s="397"/>
    </row>
    <row r="74" spans="3:54">
      <c r="C74" s="397"/>
      <c r="D74" s="397"/>
      <c r="E74" s="397"/>
      <c r="F74" s="397"/>
      <c r="G74" s="397"/>
      <c r="H74" s="397"/>
      <c r="I74" s="397"/>
      <c r="J74" s="397"/>
      <c r="K74" s="490"/>
      <c r="L74" s="491"/>
      <c r="M74" s="397"/>
      <c r="N74" s="397"/>
      <c r="O74" s="397"/>
      <c r="P74" s="397"/>
      <c r="Q74" s="397"/>
      <c r="R74" s="482"/>
      <c r="S74" s="397"/>
      <c r="T74" s="482"/>
      <c r="U74" s="397"/>
      <c r="V74" s="482"/>
      <c r="W74" s="482"/>
      <c r="X74" s="483"/>
      <c r="Y74" s="483"/>
      <c r="Z74" s="483"/>
      <c r="AA74" s="397"/>
      <c r="AB74" s="397"/>
      <c r="AC74" s="397"/>
      <c r="AD74" s="397"/>
      <c r="AE74" s="397"/>
      <c r="AF74" s="397"/>
      <c r="AG74" s="397"/>
      <c r="AH74" s="397"/>
      <c r="AI74" s="397"/>
      <c r="AJ74" s="397"/>
      <c r="AK74" s="397"/>
      <c r="AL74" s="397"/>
      <c r="AM74" s="397"/>
      <c r="AN74" s="397"/>
      <c r="AO74" s="397"/>
      <c r="AP74" s="397"/>
      <c r="AQ74" s="397"/>
      <c r="AR74" s="397"/>
      <c r="AS74" s="397"/>
      <c r="AT74" s="397"/>
      <c r="AU74" s="397"/>
      <c r="AV74" s="397"/>
      <c r="AW74" s="397"/>
      <c r="AX74" s="397"/>
      <c r="AY74" s="397"/>
      <c r="AZ74" s="397"/>
      <c r="BA74" s="397"/>
      <c r="BB74" s="397"/>
    </row>
    <row r="75" spans="3:54">
      <c r="C75" s="397"/>
      <c r="D75" s="397"/>
      <c r="E75" s="397"/>
      <c r="F75" s="397"/>
      <c r="G75" s="397"/>
      <c r="H75" s="397"/>
      <c r="I75" s="397"/>
      <c r="J75" s="397"/>
      <c r="K75" s="490"/>
      <c r="L75" s="491"/>
      <c r="M75" s="397"/>
      <c r="N75" s="397"/>
      <c r="O75" s="397"/>
      <c r="P75" s="397"/>
      <c r="Q75" s="397"/>
      <c r="R75" s="482"/>
      <c r="S75" s="397"/>
      <c r="T75" s="482"/>
      <c r="U75" s="397"/>
      <c r="V75" s="482"/>
      <c r="W75" s="482"/>
      <c r="X75" s="483"/>
      <c r="Y75" s="483"/>
      <c r="Z75" s="483"/>
      <c r="AA75" s="397"/>
      <c r="AB75" s="397"/>
      <c r="AC75" s="397"/>
      <c r="AD75" s="397"/>
      <c r="AE75" s="397"/>
      <c r="AF75" s="397"/>
      <c r="AG75" s="397"/>
      <c r="AH75" s="397"/>
      <c r="AI75" s="397"/>
      <c r="AJ75" s="397"/>
      <c r="AK75" s="397"/>
      <c r="AL75" s="397"/>
      <c r="AM75" s="397"/>
      <c r="AN75" s="397"/>
      <c r="AO75" s="397"/>
      <c r="AP75" s="397"/>
      <c r="AQ75" s="397"/>
      <c r="AR75" s="397"/>
      <c r="AS75" s="397"/>
      <c r="AT75" s="397"/>
      <c r="AU75" s="397"/>
      <c r="AV75" s="397"/>
      <c r="AW75" s="397"/>
      <c r="AX75" s="397"/>
      <c r="AY75" s="397"/>
      <c r="AZ75" s="397"/>
      <c r="BA75" s="397"/>
      <c r="BB75" s="397"/>
    </row>
    <row r="76" spans="3:54">
      <c r="C76" s="397"/>
      <c r="D76" s="397"/>
      <c r="E76" s="397"/>
      <c r="F76" s="397"/>
      <c r="G76" s="397"/>
      <c r="H76" s="397"/>
      <c r="I76" s="397"/>
      <c r="J76" s="397"/>
      <c r="K76" s="490"/>
      <c r="L76" s="491"/>
      <c r="M76" s="397"/>
      <c r="N76" s="397"/>
      <c r="O76" s="397"/>
      <c r="P76" s="397"/>
      <c r="Q76" s="397"/>
      <c r="R76" s="482"/>
      <c r="S76" s="397"/>
      <c r="T76" s="482"/>
      <c r="U76" s="397"/>
      <c r="V76" s="482"/>
      <c r="W76" s="482"/>
      <c r="X76" s="483"/>
      <c r="Y76" s="483"/>
      <c r="Z76" s="483"/>
      <c r="AA76" s="397"/>
      <c r="AB76" s="397"/>
      <c r="AC76" s="397"/>
      <c r="AD76" s="397"/>
      <c r="AE76" s="397"/>
      <c r="AF76" s="397"/>
      <c r="AG76" s="397"/>
      <c r="AH76" s="397"/>
      <c r="AI76" s="397"/>
      <c r="AJ76" s="397"/>
      <c r="AK76" s="397"/>
      <c r="AL76" s="397"/>
      <c r="AM76" s="397"/>
      <c r="AN76" s="397"/>
      <c r="AO76" s="397"/>
      <c r="AP76" s="397"/>
      <c r="AQ76" s="397"/>
      <c r="AR76" s="397"/>
      <c r="AS76" s="397"/>
      <c r="AT76" s="397"/>
      <c r="AU76" s="397"/>
      <c r="AV76" s="397"/>
      <c r="AW76" s="397"/>
      <c r="AX76" s="397"/>
      <c r="AY76" s="397"/>
      <c r="AZ76" s="397"/>
      <c r="BA76" s="397"/>
      <c r="BB76" s="397"/>
    </row>
    <row r="77" spans="3:54">
      <c r="C77" s="397"/>
      <c r="D77" s="397"/>
      <c r="E77" s="397"/>
      <c r="F77" s="397"/>
      <c r="G77" s="397"/>
      <c r="H77" s="397"/>
      <c r="I77" s="397"/>
      <c r="J77" s="397"/>
      <c r="K77" s="490"/>
      <c r="L77" s="491"/>
      <c r="M77" s="397"/>
      <c r="N77" s="397"/>
      <c r="O77" s="397"/>
      <c r="P77" s="397"/>
      <c r="Q77" s="397"/>
      <c r="R77" s="482"/>
      <c r="S77" s="397"/>
      <c r="T77" s="482"/>
      <c r="U77" s="397"/>
      <c r="V77" s="482"/>
      <c r="W77" s="482"/>
      <c r="X77" s="483"/>
      <c r="Y77" s="483"/>
      <c r="Z77" s="483"/>
      <c r="AA77" s="397"/>
      <c r="AB77" s="397"/>
      <c r="AC77" s="397"/>
      <c r="AD77" s="397"/>
      <c r="AE77" s="397"/>
      <c r="AF77" s="397"/>
      <c r="AG77" s="397"/>
      <c r="AH77" s="397"/>
      <c r="AI77" s="397"/>
      <c r="AJ77" s="397"/>
      <c r="AK77" s="397"/>
      <c r="AL77" s="397"/>
      <c r="AM77" s="397"/>
      <c r="AN77" s="397"/>
      <c r="AO77" s="397"/>
      <c r="AP77" s="397"/>
      <c r="AQ77" s="397"/>
      <c r="AR77" s="397"/>
      <c r="AS77" s="397"/>
      <c r="AT77" s="397"/>
      <c r="AU77" s="397"/>
      <c r="AV77" s="397"/>
      <c r="AW77" s="397"/>
      <c r="AX77" s="397"/>
      <c r="AY77" s="397"/>
      <c r="AZ77" s="397"/>
      <c r="BA77" s="397"/>
      <c r="BB77" s="397"/>
    </row>
    <row r="78" spans="3:54">
      <c r="C78" s="397"/>
      <c r="D78" s="397"/>
      <c r="E78" s="397"/>
      <c r="F78" s="397"/>
      <c r="G78" s="397"/>
      <c r="H78" s="397"/>
      <c r="I78" s="397"/>
      <c r="J78" s="397"/>
      <c r="K78" s="490"/>
      <c r="L78" s="491"/>
      <c r="M78" s="397"/>
      <c r="N78" s="397"/>
      <c r="O78" s="397"/>
      <c r="P78" s="397"/>
      <c r="Q78" s="397"/>
      <c r="R78" s="482"/>
      <c r="S78" s="397"/>
      <c r="T78" s="482"/>
      <c r="U78" s="397"/>
      <c r="V78" s="482"/>
      <c r="W78" s="482"/>
      <c r="X78" s="483"/>
      <c r="Y78" s="483"/>
      <c r="Z78" s="483"/>
      <c r="AA78" s="397"/>
      <c r="AB78" s="397"/>
      <c r="AC78" s="397"/>
      <c r="AD78" s="397"/>
      <c r="AE78" s="397"/>
      <c r="AF78" s="397"/>
      <c r="AG78" s="397"/>
      <c r="AH78" s="397"/>
      <c r="AI78" s="397"/>
      <c r="AJ78" s="397"/>
      <c r="AK78" s="397"/>
      <c r="AL78" s="397"/>
      <c r="AM78" s="397"/>
      <c r="AN78" s="397"/>
      <c r="AO78" s="397"/>
      <c r="AP78" s="397"/>
      <c r="AQ78" s="397"/>
      <c r="AR78" s="397"/>
      <c r="AS78" s="397"/>
      <c r="AT78" s="397"/>
      <c r="AU78" s="397"/>
      <c r="AV78" s="397"/>
      <c r="AW78" s="397"/>
      <c r="AX78" s="397"/>
      <c r="AY78" s="397"/>
      <c r="AZ78" s="397"/>
      <c r="BA78" s="397"/>
      <c r="BB78" s="397"/>
    </row>
    <row r="79" spans="3:54">
      <c r="C79" s="397"/>
      <c r="D79" s="397"/>
      <c r="E79" s="397"/>
      <c r="F79" s="397"/>
      <c r="G79" s="397"/>
      <c r="H79" s="397"/>
      <c r="I79" s="397"/>
      <c r="J79" s="397"/>
      <c r="K79" s="490"/>
      <c r="L79" s="491"/>
      <c r="M79" s="397"/>
      <c r="N79" s="397"/>
      <c r="O79" s="397"/>
      <c r="P79" s="397"/>
      <c r="Q79" s="397"/>
      <c r="R79" s="482"/>
      <c r="S79" s="397"/>
      <c r="T79" s="482"/>
      <c r="U79" s="397"/>
      <c r="V79" s="482"/>
      <c r="W79" s="482"/>
      <c r="X79" s="483"/>
      <c r="Y79" s="483"/>
      <c r="Z79" s="483"/>
      <c r="AA79" s="397"/>
      <c r="AB79" s="397"/>
      <c r="AC79" s="397"/>
      <c r="AD79" s="397"/>
      <c r="AE79" s="397"/>
      <c r="AF79" s="397"/>
      <c r="AG79" s="397"/>
      <c r="AH79" s="397"/>
      <c r="AI79" s="397"/>
      <c r="AJ79" s="397"/>
      <c r="AK79" s="397"/>
      <c r="AL79" s="397"/>
      <c r="AM79" s="397"/>
      <c r="AN79" s="397"/>
      <c r="AO79" s="397"/>
      <c r="AP79" s="397"/>
      <c r="AQ79" s="397"/>
      <c r="AR79" s="397"/>
      <c r="AS79" s="397"/>
      <c r="AT79" s="397"/>
      <c r="AU79" s="397"/>
      <c r="AV79" s="397"/>
      <c r="AW79" s="397"/>
      <c r="AX79" s="397"/>
      <c r="AY79" s="397"/>
      <c r="AZ79" s="397"/>
      <c r="BA79" s="397"/>
      <c r="BB79" s="397"/>
    </row>
    <row r="80" spans="3:54">
      <c r="C80" s="397"/>
      <c r="D80" s="397"/>
      <c r="E80" s="492"/>
      <c r="F80" s="492"/>
      <c r="G80" s="492"/>
      <c r="H80" s="492"/>
      <c r="I80" s="492"/>
      <c r="J80" s="492"/>
      <c r="K80" s="490"/>
      <c r="L80" s="491"/>
      <c r="M80" s="397"/>
      <c r="N80" s="397"/>
      <c r="O80" s="397"/>
      <c r="P80" s="397"/>
      <c r="Q80" s="397"/>
      <c r="R80" s="482"/>
      <c r="S80" s="397"/>
      <c r="T80" s="482"/>
      <c r="U80" s="397"/>
      <c r="V80" s="482"/>
      <c r="W80" s="482"/>
      <c r="X80" s="483"/>
      <c r="Y80" s="483"/>
      <c r="Z80" s="483"/>
      <c r="AA80" s="397"/>
      <c r="AB80" s="397"/>
      <c r="AC80" s="397"/>
      <c r="AD80" s="397"/>
      <c r="AE80" s="397"/>
      <c r="AF80" s="397"/>
      <c r="AG80" s="397"/>
      <c r="AH80" s="397"/>
      <c r="AI80" s="397"/>
      <c r="AJ80" s="397"/>
      <c r="AK80" s="397"/>
      <c r="AL80" s="397"/>
      <c r="AM80" s="397"/>
      <c r="AN80" s="397"/>
      <c r="AO80" s="397"/>
      <c r="AP80" s="397"/>
      <c r="AQ80" s="397"/>
      <c r="AR80" s="397"/>
      <c r="AS80" s="397"/>
      <c r="AT80" s="397"/>
      <c r="AU80" s="397"/>
      <c r="AV80" s="397"/>
      <c r="AW80" s="397"/>
      <c r="AX80" s="397"/>
      <c r="AY80" s="397"/>
      <c r="AZ80" s="397"/>
      <c r="BA80" s="397"/>
      <c r="BB80" s="397"/>
    </row>
    <row r="81" spans="3:54">
      <c r="C81" s="397"/>
      <c r="D81" s="397"/>
      <c r="E81" s="492"/>
      <c r="F81" s="492"/>
      <c r="G81" s="492"/>
      <c r="H81" s="492"/>
      <c r="I81" s="492"/>
      <c r="J81" s="492"/>
      <c r="K81" s="490"/>
      <c r="L81" s="491"/>
      <c r="M81" s="397"/>
      <c r="N81" s="397"/>
      <c r="O81" s="397"/>
      <c r="P81" s="397"/>
      <c r="Q81" s="397"/>
      <c r="R81" s="482"/>
      <c r="S81" s="397"/>
      <c r="T81" s="482"/>
      <c r="U81" s="397"/>
      <c r="V81" s="482"/>
      <c r="W81" s="482"/>
      <c r="X81" s="483"/>
      <c r="Y81" s="483"/>
      <c r="Z81" s="483"/>
      <c r="AA81" s="397"/>
      <c r="AB81" s="39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7"/>
      <c r="AY81" s="397"/>
      <c r="AZ81" s="397"/>
      <c r="BA81" s="397"/>
      <c r="BB81" s="397"/>
    </row>
    <row r="82" spans="3:54">
      <c r="C82" s="397"/>
      <c r="D82" s="397"/>
      <c r="E82" s="492"/>
      <c r="F82" s="492"/>
      <c r="G82" s="492"/>
      <c r="H82" s="492"/>
      <c r="I82" s="492"/>
      <c r="J82" s="492"/>
      <c r="K82" s="490"/>
      <c r="L82" s="491"/>
      <c r="M82" s="397"/>
      <c r="N82" s="397"/>
      <c r="O82" s="397"/>
      <c r="P82" s="397"/>
      <c r="Q82" s="397"/>
      <c r="R82" s="482"/>
      <c r="S82" s="397"/>
      <c r="T82" s="482"/>
      <c r="U82" s="397"/>
      <c r="V82" s="482"/>
      <c r="W82" s="482"/>
      <c r="X82" s="483"/>
      <c r="Y82" s="483"/>
      <c r="Z82" s="483"/>
      <c r="AA82" s="397"/>
      <c r="AB82" s="397"/>
      <c r="AC82" s="397"/>
      <c r="AD82" s="397"/>
      <c r="AE82" s="397"/>
      <c r="AF82" s="397"/>
      <c r="AG82" s="397"/>
      <c r="AH82" s="397"/>
      <c r="AI82" s="397"/>
      <c r="AJ82" s="397"/>
      <c r="AK82" s="397"/>
      <c r="AL82" s="397"/>
      <c r="AM82" s="397"/>
      <c r="AN82" s="397"/>
      <c r="AO82" s="397"/>
      <c r="AP82" s="397"/>
      <c r="AQ82" s="397"/>
      <c r="AR82" s="397"/>
      <c r="AS82" s="397"/>
      <c r="AT82" s="397"/>
      <c r="AU82" s="397"/>
      <c r="AV82" s="397"/>
      <c r="AW82" s="397"/>
      <c r="AX82" s="397"/>
      <c r="AY82" s="397"/>
      <c r="AZ82" s="397"/>
      <c r="BA82" s="397"/>
      <c r="BB82" s="397"/>
    </row>
    <row r="83" spans="3:54">
      <c r="C83" s="397"/>
      <c r="D83" s="397"/>
      <c r="E83" s="492"/>
      <c r="F83" s="492"/>
      <c r="G83" s="492"/>
      <c r="H83" s="492"/>
      <c r="I83" s="492"/>
      <c r="J83" s="492"/>
      <c r="K83" s="490"/>
      <c r="L83" s="491"/>
      <c r="M83" s="397"/>
      <c r="N83" s="397"/>
      <c r="O83" s="397"/>
      <c r="P83" s="397"/>
      <c r="Q83" s="397"/>
      <c r="R83" s="482"/>
      <c r="S83" s="397"/>
      <c r="T83" s="482"/>
      <c r="U83" s="397"/>
      <c r="V83" s="482"/>
      <c r="W83" s="482"/>
      <c r="X83" s="483"/>
      <c r="Y83" s="483"/>
      <c r="Z83" s="483"/>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row>
    <row r="84" spans="3:54">
      <c r="C84" s="397"/>
      <c r="D84" s="397"/>
      <c r="E84" s="492"/>
      <c r="F84" s="492"/>
      <c r="G84" s="492"/>
      <c r="H84" s="492"/>
      <c r="I84" s="492"/>
      <c r="J84" s="492"/>
      <c r="K84" s="490"/>
      <c r="L84" s="491"/>
      <c r="M84" s="397"/>
      <c r="N84" s="397"/>
      <c r="O84" s="397"/>
      <c r="P84" s="397"/>
      <c r="Q84" s="397"/>
      <c r="R84" s="482"/>
      <c r="S84" s="397"/>
      <c r="T84" s="482"/>
      <c r="U84" s="397"/>
      <c r="V84" s="482"/>
      <c r="W84" s="482"/>
      <c r="X84" s="483"/>
      <c r="Y84" s="483"/>
      <c r="Z84" s="483"/>
      <c r="AA84" s="397"/>
      <c r="AB84" s="397"/>
      <c r="AC84" s="397"/>
      <c r="AD84" s="397"/>
      <c r="AE84" s="397"/>
      <c r="AF84" s="397"/>
      <c r="AG84" s="397"/>
      <c r="AH84" s="397"/>
      <c r="AI84" s="397"/>
      <c r="AJ84" s="397"/>
      <c r="AK84" s="397"/>
      <c r="AL84" s="397"/>
      <c r="AM84" s="397"/>
      <c r="AN84" s="397"/>
      <c r="AO84" s="397"/>
      <c r="AP84" s="397"/>
      <c r="AQ84" s="397"/>
      <c r="AR84" s="397"/>
      <c r="AS84" s="397"/>
      <c r="AT84" s="397"/>
      <c r="AU84" s="397"/>
      <c r="AV84" s="397"/>
      <c r="AW84" s="397"/>
      <c r="AX84" s="397"/>
      <c r="AY84" s="397"/>
      <c r="AZ84" s="397"/>
      <c r="BA84" s="397"/>
      <c r="BB84" s="397"/>
    </row>
    <row r="85" spans="3:54">
      <c r="C85" s="397"/>
      <c r="D85" s="397"/>
      <c r="E85" s="492"/>
      <c r="F85" s="492"/>
      <c r="G85" s="492"/>
      <c r="H85" s="492"/>
      <c r="I85" s="492"/>
      <c r="J85" s="492"/>
      <c r="K85" s="490"/>
      <c r="L85" s="491"/>
      <c r="M85" s="397"/>
      <c r="N85" s="397"/>
      <c r="O85" s="397"/>
      <c r="P85" s="397"/>
      <c r="Q85" s="397"/>
      <c r="R85" s="482"/>
      <c r="S85" s="397"/>
      <c r="T85" s="482"/>
      <c r="U85" s="397"/>
      <c r="V85" s="482"/>
      <c r="W85" s="482"/>
      <c r="X85" s="483"/>
      <c r="Y85" s="483"/>
      <c r="Z85" s="483"/>
      <c r="AA85" s="397"/>
      <c r="AB85" s="397"/>
      <c r="AC85" s="397"/>
      <c r="AD85" s="397"/>
      <c r="AE85" s="397"/>
      <c r="AF85" s="397"/>
      <c r="AG85" s="397"/>
      <c r="AH85" s="397"/>
      <c r="AI85" s="397"/>
      <c r="AJ85" s="397"/>
      <c r="AK85" s="397"/>
      <c r="AL85" s="397"/>
      <c r="AM85" s="397"/>
      <c r="AN85" s="397"/>
      <c r="AO85" s="397"/>
      <c r="AP85" s="397"/>
      <c r="AQ85" s="397"/>
      <c r="AR85" s="397"/>
      <c r="AS85" s="397"/>
      <c r="AT85" s="397"/>
      <c r="AU85" s="397"/>
      <c r="AV85" s="397"/>
      <c r="AW85" s="397"/>
      <c r="AX85" s="397"/>
      <c r="AY85" s="397"/>
      <c r="AZ85" s="397"/>
      <c r="BA85" s="397"/>
      <c r="BB85" s="397"/>
    </row>
    <row r="86" spans="3:54">
      <c r="C86" s="397"/>
      <c r="D86" s="397"/>
      <c r="E86" s="492"/>
      <c r="F86" s="492"/>
      <c r="G86" s="492"/>
      <c r="H86" s="492"/>
      <c r="I86" s="492"/>
      <c r="J86" s="492"/>
      <c r="K86" s="490"/>
      <c r="L86" s="491"/>
      <c r="M86" s="397"/>
      <c r="N86" s="397"/>
      <c r="O86" s="397"/>
      <c r="P86" s="397"/>
      <c r="Q86" s="397"/>
      <c r="R86" s="482"/>
      <c r="S86" s="397"/>
      <c r="T86" s="482"/>
      <c r="U86" s="397"/>
      <c r="V86" s="482"/>
      <c r="W86" s="482"/>
      <c r="X86" s="483"/>
      <c r="Y86" s="483"/>
      <c r="Z86" s="483"/>
      <c r="AA86" s="397"/>
      <c r="AB86" s="397"/>
      <c r="AC86" s="397"/>
      <c r="AD86" s="397"/>
      <c r="AE86" s="397"/>
      <c r="AF86" s="397"/>
      <c r="AG86" s="397"/>
      <c r="AH86" s="397"/>
      <c r="AI86" s="397"/>
      <c r="AJ86" s="397"/>
      <c r="AK86" s="397"/>
      <c r="AL86" s="397"/>
      <c r="AM86" s="397"/>
      <c r="AN86" s="397"/>
      <c r="AO86" s="397"/>
      <c r="AP86" s="397"/>
      <c r="AQ86" s="397"/>
      <c r="AR86" s="397"/>
      <c r="AS86" s="397"/>
      <c r="AT86" s="397"/>
      <c r="AU86" s="397"/>
      <c r="AV86" s="397"/>
      <c r="AW86" s="397"/>
      <c r="AX86" s="397"/>
      <c r="AY86" s="397"/>
      <c r="AZ86" s="397"/>
      <c r="BA86" s="397"/>
      <c r="BB86" s="397"/>
    </row>
    <row r="87" spans="3:54">
      <c r="C87" s="397"/>
      <c r="D87" s="397"/>
      <c r="E87" s="492"/>
      <c r="F87" s="492"/>
      <c r="G87" s="492"/>
      <c r="H87" s="492"/>
      <c r="I87" s="492"/>
      <c r="J87" s="492"/>
      <c r="K87" s="490"/>
      <c r="L87" s="491"/>
      <c r="M87" s="397"/>
      <c r="N87" s="397"/>
      <c r="O87" s="397"/>
      <c r="P87" s="397"/>
      <c r="Q87" s="397"/>
      <c r="R87" s="482"/>
      <c r="S87" s="397"/>
      <c r="T87" s="482"/>
      <c r="U87" s="397"/>
      <c r="V87" s="482"/>
      <c r="W87" s="482"/>
      <c r="X87" s="483"/>
      <c r="Y87" s="483"/>
      <c r="Z87" s="483"/>
      <c r="AA87" s="397"/>
      <c r="AB87" s="397"/>
      <c r="AC87" s="397"/>
      <c r="AD87" s="397"/>
      <c r="AE87" s="397"/>
      <c r="AF87" s="397"/>
      <c r="AG87" s="397"/>
      <c r="AH87" s="397"/>
      <c r="AI87" s="397"/>
      <c r="AJ87" s="397"/>
      <c r="AK87" s="397"/>
      <c r="AL87" s="397"/>
      <c r="AM87" s="397"/>
      <c r="AN87" s="397"/>
      <c r="AO87" s="397"/>
      <c r="AP87" s="397"/>
      <c r="AQ87" s="397"/>
      <c r="AR87" s="397"/>
      <c r="AS87" s="397"/>
      <c r="AT87" s="397"/>
      <c r="AU87" s="397"/>
      <c r="AV87" s="397"/>
      <c r="AW87" s="397"/>
      <c r="AX87" s="397"/>
      <c r="AY87" s="397"/>
      <c r="AZ87" s="397"/>
      <c r="BA87" s="397"/>
      <c r="BB87" s="397"/>
    </row>
    <row r="88" spans="3:54">
      <c r="C88" s="397"/>
      <c r="D88" s="397"/>
      <c r="E88" s="492"/>
      <c r="F88" s="492"/>
      <c r="G88" s="492"/>
      <c r="H88" s="492"/>
      <c r="I88" s="492"/>
      <c r="J88" s="492"/>
      <c r="K88" s="490"/>
      <c r="L88" s="491"/>
      <c r="M88" s="397"/>
      <c r="N88" s="397"/>
      <c r="O88" s="397"/>
      <c r="P88" s="397"/>
      <c r="Q88" s="397"/>
      <c r="R88" s="482"/>
      <c r="S88" s="397"/>
      <c r="T88" s="482"/>
      <c r="U88" s="397"/>
      <c r="V88" s="482"/>
      <c r="W88" s="482"/>
      <c r="X88" s="483"/>
      <c r="Y88" s="483"/>
      <c r="Z88" s="483"/>
      <c r="AA88" s="397"/>
      <c r="AB88" s="397"/>
      <c r="AC88" s="397"/>
      <c r="AD88" s="397"/>
      <c r="AE88" s="397"/>
      <c r="AF88" s="397"/>
      <c r="AG88" s="397"/>
      <c r="AH88" s="397"/>
      <c r="AI88" s="397"/>
      <c r="AJ88" s="397"/>
      <c r="AK88" s="397"/>
      <c r="AL88" s="397"/>
      <c r="AM88" s="397"/>
      <c r="AN88" s="397"/>
      <c r="AO88" s="397"/>
      <c r="AP88" s="397"/>
      <c r="AQ88" s="397"/>
      <c r="AR88" s="397"/>
      <c r="AS88" s="397"/>
      <c r="AT88" s="397"/>
      <c r="AU88" s="397"/>
      <c r="AV88" s="397"/>
      <c r="AW88" s="397"/>
      <c r="AX88" s="397"/>
      <c r="AY88" s="397"/>
      <c r="AZ88" s="397"/>
      <c r="BA88" s="397"/>
      <c r="BB88" s="397"/>
    </row>
    <row r="89" spans="3:54">
      <c r="C89" s="397"/>
      <c r="D89" s="397"/>
      <c r="E89" s="492"/>
      <c r="F89" s="492"/>
      <c r="G89" s="492"/>
      <c r="H89" s="492"/>
      <c r="I89" s="492"/>
      <c r="J89" s="492"/>
      <c r="K89" s="490"/>
      <c r="L89" s="491"/>
      <c r="M89" s="397"/>
      <c r="N89" s="397"/>
      <c r="O89" s="397"/>
      <c r="P89" s="397"/>
      <c r="Q89" s="397"/>
      <c r="R89" s="482"/>
      <c r="S89" s="397"/>
      <c r="T89" s="482"/>
      <c r="U89" s="397"/>
      <c r="V89" s="482"/>
      <c r="W89" s="482"/>
      <c r="X89" s="483"/>
      <c r="Y89" s="483"/>
      <c r="Z89" s="483"/>
      <c r="AA89" s="397"/>
      <c r="AB89" s="397"/>
      <c r="AC89" s="397"/>
      <c r="AD89" s="397"/>
      <c r="AE89" s="397"/>
      <c r="AF89" s="397"/>
      <c r="AG89" s="397"/>
      <c r="AH89" s="397"/>
      <c r="AI89" s="397"/>
      <c r="AJ89" s="397"/>
      <c r="AK89" s="397"/>
      <c r="AL89" s="397"/>
      <c r="AM89" s="397"/>
      <c r="AN89" s="397"/>
      <c r="AO89" s="397"/>
      <c r="AP89" s="397"/>
      <c r="AQ89" s="397"/>
      <c r="AR89" s="397"/>
      <c r="AS89" s="397"/>
      <c r="AT89" s="397"/>
      <c r="AU89" s="397"/>
      <c r="AV89" s="397"/>
      <c r="AW89" s="397"/>
      <c r="AX89" s="397"/>
      <c r="AY89" s="397"/>
      <c r="AZ89" s="397"/>
      <c r="BA89" s="397"/>
      <c r="BB89" s="397"/>
    </row>
    <row r="90" spans="3:54">
      <c r="C90" s="397"/>
      <c r="D90" s="397"/>
      <c r="E90" s="492"/>
      <c r="F90" s="492"/>
      <c r="G90" s="492"/>
      <c r="H90" s="492"/>
      <c r="I90" s="492"/>
      <c r="J90" s="492"/>
      <c r="K90" s="490"/>
      <c r="L90" s="491"/>
      <c r="M90" s="397"/>
      <c r="N90" s="397"/>
      <c r="O90" s="397"/>
      <c r="P90" s="397"/>
      <c r="Q90" s="397"/>
      <c r="R90" s="482"/>
      <c r="S90" s="397"/>
      <c r="T90" s="482"/>
      <c r="U90" s="397"/>
      <c r="V90" s="482"/>
      <c r="W90" s="482"/>
      <c r="X90" s="483"/>
      <c r="Y90" s="483"/>
      <c r="Z90" s="483"/>
      <c r="AA90" s="397"/>
      <c r="AB90" s="397"/>
      <c r="AC90" s="397"/>
      <c r="AD90" s="397"/>
      <c r="AE90" s="397"/>
      <c r="AF90" s="397"/>
      <c r="AG90" s="397"/>
      <c r="AH90" s="397"/>
      <c r="AI90" s="397"/>
      <c r="AJ90" s="397"/>
      <c r="AK90" s="397"/>
      <c r="AL90" s="397"/>
      <c r="AM90" s="397"/>
      <c r="AN90" s="397"/>
      <c r="AO90" s="397"/>
      <c r="AP90" s="397"/>
      <c r="AQ90" s="397"/>
      <c r="AR90" s="397"/>
      <c r="AS90" s="397"/>
      <c r="AT90" s="397"/>
      <c r="AU90" s="397"/>
      <c r="AV90" s="397"/>
      <c r="AW90" s="397"/>
      <c r="AX90" s="397"/>
      <c r="AY90" s="397"/>
      <c r="AZ90" s="397"/>
      <c r="BA90" s="397"/>
      <c r="BB90" s="397"/>
    </row>
    <row r="91" spans="3:54">
      <c r="C91" s="397"/>
      <c r="D91" s="397"/>
      <c r="E91" s="492"/>
      <c r="F91" s="492"/>
      <c r="G91" s="492"/>
      <c r="H91" s="492"/>
      <c r="I91" s="492"/>
      <c r="J91" s="492"/>
      <c r="K91" s="490"/>
      <c r="L91" s="491"/>
      <c r="M91" s="397"/>
      <c r="N91" s="397"/>
      <c r="O91" s="397"/>
      <c r="P91" s="397"/>
      <c r="Q91" s="397"/>
      <c r="R91" s="482"/>
      <c r="S91" s="397"/>
      <c r="T91" s="482"/>
      <c r="U91" s="397"/>
      <c r="V91" s="482"/>
      <c r="W91" s="482"/>
      <c r="X91" s="483"/>
      <c r="Y91" s="483"/>
      <c r="Z91" s="483"/>
      <c r="AA91" s="397"/>
      <c r="AB91" s="397"/>
      <c r="AC91" s="397"/>
      <c r="AD91" s="397"/>
      <c r="AE91" s="397"/>
      <c r="AF91" s="397"/>
      <c r="AG91" s="397"/>
      <c r="AH91" s="397"/>
      <c r="AI91" s="397"/>
      <c r="AJ91" s="397"/>
      <c r="AK91" s="397"/>
      <c r="AL91" s="397"/>
      <c r="AM91" s="397"/>
      <c r="AN91" s="397"/>
      <c r="AO91" s="397"/>
      <c r="AP91" s="397"/>
      <c r="AQ91" s="397"/>
      <c r="AR91" s="397"/>
      <c r="AS91" s="397"/>
      <c r="AT91" s="397"/>
      <c r="AU91" s="397"/>
      <c r="AV91" s="397"/>
      <c r="AW91" s="397"/>
      <c r="AX91" s="397"/>
      <c r="AY91" s="397"/>
      <c r="AZ91" s="397"/>
      <c r="BA91" s="397"/>
      <c r="BB91" s="397"/>
    </row>
    <row r="92" spans="3:54">
      <c r="C92" s="397"/>
      <c r="D92" s="397"/>
      <c r="E92" s="492"/>
      <c r="F92" s="492"/>
      <c r="G92" s="492"/>
      <c r="H92" s="492"/>
      <c r="I92" s="492"/>
      <c r="J92" s="492"/>
      <c r="K92" s="490"/>
      <c r="L92" s="491"/>
      <c r="M92" s="397"/>
      <c r="N92" s="397"/>
      <c r="O92" s="397"/>
      <c r="P92" s="397"/>
      <c r="Q92" s="397"/>
      <c r="R92" s="482"/>
      <c r="S92" s="397"/>
      <c r="T92" s="482"/>
      <c r="U92" s="397"/>
      <c r="V92" s="482"/>
      <c r="W92" s="482"/>
      <c r="X92" s="483"/>
      <c r="Y92" s="483"/>
      <c r="Z92" s="483"/>
      <c r="AA92" s="397"/>
      <c r="AB92" s="397"/>
      <c r="AC92" s="397"/>
      <c r="AD92" s="397"/>
      <c r="AE92" s="397"/>
      <c r="AF92" s="397"/>
      <c r="AG92" s="397"/>
      <c r="AH92" s="397"/>
      <c r="AI92" s="397"/>
      <c r="AJ92" s="397"/>
      <c r="AK92" s="397"/>
      <c r="AL92" s="397"/>
      <c r="AM92" s="397"/>
      <c r="AN92" s="397"/>
      <c r="AO92" s="397"/>
      <c r="AP92" s="397"/>
      <c r="AQ92" s="397"/>
      <c r="AR92" s="397"/>
      <c r="AS92" s="397"/>
      <c r="AT92" s="397"/>
      <c r="AU92" s="397"/>
      <c r="AV92" s="397"/>
      <c r="AW92" s="397"/>
      <c r="AX92" s="397"/>
      <c r="AY92" s="397"/>
      <c r="AZ92" s="397"/>
      <c r="BA92" s="397"/>
      <c r="BB92" s="397"/>
    </row>
    <row r="93" spans="3:54">
      <c r="C93" s="397"/>
      <c r="D93" s="397"/>
      <c r="E93" s="492"/>
      <c r="F93" s="492"/>
      <c r="G93" s="492"/>
      <c r="H93" s="492"/>
      <c r="I93" s="492"/>
      <c r="J93" s="492"/>
      <c r="K93" s="490"/>
      <c r="L93" s="491"/>
      <c r="M93" s="397"/>
      <c r="N93" s="397"/>
      <c r="O93" s="397"/>
      <c r="P93" s="397"/>
      <c r="Q93" s="397"/>
      <c r="R93" s="482"/>
      <c r="S93" s="397"/>
      <c r="T93" s="482"/>
      <c r="U93" s="397"/>
      <c r="V93" s="482"/>
      <c r="W93" s="482"/>
      <c r="X93" s="483"/>
      <c r="Y93" s="483"/>
      <c r="Z93" s="483"/>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row>
    <row r="94" spans="3:54">
      <c r="C94" s="397"/>
      <c r="D94" s="397"/>
      <c r="E94" s="492"/>
      <c r="F94" s="492"/>
      <c r="G94" s="492"/>
      <c r="H94" s="492"/>
      <c r="I94" s="492"/>
      <c r="J94" s="492"/>
      <c r="K94" s="490"/>
      <c r="L94" s="491"/>
      <c r="M94" s="397"/>
      <c r="N94" s="397"/>
      <c r="O94" s="397"/>
      <c r="P94" s="397"/>
      <c r="Q94" s="397"/>
      <c r="R94" s="482"/>
      <c r="S94" s="397"/>
      <c r="T94" s="482"/>
      <c r="U94" s="397"/>
      <c r="V94" s="482"/>
      <c r="W94" s="482"/>
      <c r="X94" s="483"/>
      <c r="Y94" s="483"/>
      <c r="Z94" s="483"/>
      <c r="AA94" s="397"/>
      <c r="AB94" s="397"/>
      <c r="AC94" s="397"/>
      <c r="AD94" s="397"/>
      <c r="AE94" s="397"/>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row>
    <row r="95" spans="3:54">
      <c r="C95" s="397"/>
      <c r="D95" s="397"/>
      <c r="E95" s="492"/>
      <c r="F95" s="492"/>
      <c r="G95" s="492"/>
      <c r="H95" s="492"/>
      <c r="I95" s="492"/>
      <c r="J95" s="492"/>
      <c r="K95" s="490"/>
      <c r="L95" s="491"/>
      <c r="M95" s="397"/>
      <c r="N95" s="397"/>
      <c r="O95" s="397"/>
      <c r="P95" s="397"/>
      <c r="Q95" s="397"/>
      <c r="R95" s="482"/>
      <c r="S95" s="397"/>
      <c r="T95" s="482"/>
      <c r="U95" s="397"/>
      <c r="V95" s="482"/>
      <c r="W95" s="482"/>
      <c r="X95" s="483"/>
      <c r="Y95" s="483"/>
      <c r="Z95" s="483"/>
      <c r="AA95" s="397"/>
      <c r="AB95" s="397"/>
      <c r="AC95" s="397"/>
      <c r="AD95" s="397"/>
      <c r="AE95" s="397"/>
      <c r="AF95" s="397"/>
      <c r="AG95" s="397"/>
      <c r="AH95" s="397"/>
      <c r="AI95" s="397"/>
      <c r="AJ95" s="397"/>
      <c r="AK95" s="397"/>
      <c r="AL95" s="397"/>
      <c r="AM95" s="397"/>
      <c r="AN95" s="397"/>
      <c r="AO95" s="397"/>
      <c r="AP95" s="397"/>
      <c r="AQ95" s="397"/>
      <c r="AR95" s="397"/>
      <c r="AS95" s="397"/>
      <c r="AT95" s="397"/>
      <c r="AU95" s="397"/>
      <c r="AV95" s="397"/>
      <c r="AW95" s="397"/>
      <c r="AX95" s="397"/>
      <c r="AY95" s="397"/>
      <c r="AZ95" s="397"/>
      <c r="BA95" s="397"/>
      <c r="BB95" s="397"/>
    </row>
    <row r="96" spans="3:54">
      <c r="C96" s="397"/>
      <c r="D96" s="397"/>
      <c r="E96" s="492"/>
      <c r="F96" s="492"/>
      <c r="G96" s="492"/>
      <c r="H96" s="492"/>
      <c r="I96" s="492"/>
      <c r="J96" s="492"/>
      <c r="K96" s="490"/>
      <c r="L96" s="491"/>
      <c r="M96" s="397"/>
      <c r="N96" s="397"/>
      <c r="O96" s="397"/>
      <c r="P96" s="397"/>
      <c r="Q96" s="397"/>
      <c r="R96" s="482"/>
      <c r="S96" s="397"/>
      <c r="T96" s="482"/>
      <c r="U96" s="397"/>
      <c r="V96" s="482"/>
      <c r="W96" s="482"/>
      <c r="X96" s="483"/>
      <c r="Y96" s="483"/>
      <c r="Z96" s="483"/>
      <c r="AA96" s="397"/>
      <c r="AB96" s="397"/>
      <c r="AC96" s="397"/>
      <c r="AD96" s="397"/>
      <c r="AE96" s="397"/>
      <c r="AF96" s="397"/>
      <c r="AG96" s="397"/>
      <c r="AH96" s="397"/>
      <c r="AI96" s="397"/>
      <c r="AJ96" s="397"/>
      <c r="AK96" s="397"/>
      <c r="AL96" s="397"/>
      <c r="AM96" s="397"/>
      <c r="AN96" s="397"/>
      <c r="AO96" s="397"/>
      <c r="AP96" s="397"/>
      <c r="AQ96" s="397"/>
      <c r="AR96" s="397"/>
      <c r="AS96" s="397"/>
      <c r="AT96" s="397"/>
      <c r="AU96" s="397"/>
      <c r="AV96" s="397"/>
      <c r="AW96" s="397"/>
      <c r="AX96" s="397"/>
      <c r="AY96" s="397"/>
      <c r="AZ96" s="397"/>
      <c r="BA96" s="397"/>
      <c r="BB96" s="397"/>
    </row>
    <row r="97" spans="1:54">
      <c r="C97" s="397"/>
      <c r="D97" s="397"/>
      <c r="E97" s="492"/>
      <c r="F97" s="492"/>
      <c r="G97" s="492"/>
      <c r="H97" s="492"/>
      <c r="I97" s="492"/>
      <c r="J97" s="492"/>
      <c r="K97" s="490"/>
      <c r="L97" s="491"/>
      <c r="M97" s="397"/>
      <c r="N97" s="397"/>
      <c r="O97" s="397"/>
      <c r="P97" s="397"/>
      <c r="Q97" s="397"/>
      <c r="R97" s="482"/>
      <c r="S97" s="397"/>
      <c r="T97" s="482"/>
      <c r="U97" s="397"/>
      <c r="V97" s="482"/>
      <c r="W97" s="482"/>
      <c r="X97" s="483"/>
      <c r="Y97" s="483"/>
      <c r="Z97" s="483"/>
      <c r="AA97" s="397"/>
      <c r="AB97" s="397"/>
      <c r="AC97" s="397"/>
      <c r="AD97" s="397"/>
      <c r="AE97" s="397"/>
      <c r="AF97" s="397"/>
      <c r="AG97" s="397"/>
      <c r="AH97" s="397"/>
      <c r="AI97" s="397"/>
      <c r="AJ97" s="397"/>
      <c r="AK97" s="397"/>
      <c r="AL97" s="397"/>
      <c r="AM97" s="397"/>
      <c r="AN97" s="397"/>
      <c r="AO97" s="397"/>
      <c r="AP97" s="397"/>
      <c r="AQ97" s="397"/>
      <c r="AR97" s="397"/>
      <c r="AS97" s="397"/>
      <c r="AT97" s="397"/>
      <c r="AU97" s="397"/>
      <c r="AV97" s="397"/>
      <c r="AW97" s="397"/>
      <c r="AX97" s="397"/>
      <c r="AY97" s="397"/>
      <c r="AZ97" s="397"/>
      <c r="BA97" s="397"/>
      <c r="BB97" s="397"/>
    </row>
    <row r="98" spans="1:54">
      <c r="C98" s="397"/>
      <c r="D98" s="397"/>
      <c r="E98" s="492"/>
      <c r="F98" s="492"/>
      <c r="G98" s="492"/>
      <c r="H98" s="492"/>
      <c r="I98" s="492"/>
      <c r="J98" s="492"/>
      <c r="K98" s="490"/>
      <c r="L98" s="491"/>
      <c r="M98" s="397"/>
      <c r="N98" s="397"/>
      <c r="O98" s="397"/>
      <c r="P98" s="397"/>
      <c r="Q98" s="397"/>
      <c r="R98" s="482"/>
      <c r="S98" s="397"/>
      <c r="T98" s="482"/>
      <c r="U98" s="397"/>
      <c r="V98" s="482"/>
      <c r="W98" s="482"/>
      <c r="X98" s="483"/>
      <c r="Y98" s="483"/>
      <c r="Z98" s="483"/>
      <c r="AA98" s="397"/>
      <c r="AB98" s="397"/>
      <c r="AC98" s="397"/>
      <c r="AD98" s="397"/>
      <c r="AE98" s="397"/>
      <c r="AF98" s="397"/>
      <c r="AG98" s="397"/>
      <c r="AH98" s="397"/>
      <c r="AI98" s="397"/>
      <c r="AJ98" s="397"/>
      <c r="AK98" s="397"/>
      <c r="AL98" s="397"/>
      <c r="AM98" s="397"/>
      <c r="AN98" s="397"/>
      <c r="AO98" s="397"/>
      <c r="AP98" s="397"/>
      <c r="AQ98" s="397"/>
      <c r="AR98" s="397"/>
      <c r="AS98" s="397"/>
      <c r="AT98" s="397"/>
      <c r="AU98" s="397"/>
      <c r="AV98" s="397"/>
      <c r="AW98" s="397"/>
      <c r="AX98" s="397"/>
      <c r="AY98" s="397"/>
      <c r="AZ98" s="397"/>
      <c r="BA98" s="397"/>
      <c r="BB98" s="397"/>
    </row>
    <row r="99" spans="1:54">
      <c r="A99" s="371"/>
      <c r="C99" s="397"/>
      <c r="D99" s="397"/>
      <c r="E99" s="492"/>
      <c r="F99" s="492"/>
      <c r="G99" s="492"/>
      <c r="H99" s="492"/>
      <c r="I99" s="492"/>
      <c r="J99" s="492"/>
      <c r="K99" s="490"/>
      <c r="L99" s="491"/>
      <c r="M99" s="397"/>
      <c r="N99" s="397"/>
      <c r="O99" s="397"/>
      <c r="P99" s="397"/>
      <c r="Q99" s="397"/>
      <c r="R99" s="482"/>
      <c r="S99" s="397"/>
      <c r="T99" s="482"/>
      <c r="U99" s="397"/>
      <c r="V99" s="482"/>
      <c r="W99" s="482"/>
      <c r="X99" s="483"/>
      <c r="Y99" s="483"/>
      <c r="Z99" s="483"/>
      <c r="AA99" s="397"/>
      <c r="AB99" s="397"/>
      <c r="AC99" s="397"/>
      <c r="AD99" s="397"/>
      <c r="AE99" s="397"/>
      <c r="AF99" s="397"/>
      <c r="AG99" s="397"/>
      <c r="AH99" s="397"/>
      <c r="AI99" s="397"/>
      <c r="AJ99" s="397"/>
      <c r="AK99" s="397"/>
      <c r="AL99" s="397"/>
      <c r="AM99" s="397"/>
      <c r="AN99" s="397"/>
      <c r="AO99" s="397"/>
      <c r="AP99" s="397"/>
      <c r="AQ99" s="397"/>
      <c r="AR99" s="397"/>
      <c r="AS99" s="397"/>
      <c r="AT99" s="397"/>
      <c r="AU99" s="397"/>
      <c r="AV99" s="397"/>
      <c r="AW99" s="397"/>
      <c r="AX99" s="397"/>
      <c r="AY99" s="397"/>
      <c r="AZ99" s="397"/>
      <c r="BA99" s="397"/>
      <c r="BB99" s="397"/>
    </row>
    <row r="100" spans="1:54">
      <c r="A100" s="371"/>
      <c r="C100" s="397"/>
      <c r="D100" s="397"/>
      <c r="E100" s="492"/>
      <c r="F100" s="492"/>
      <c r="G100" s="492"/>
      <c r="H100" s="492"/>
      <c r="I100" s="492"/>
      <c r="J100" s="492"/>
      <c r="K100" s="490"/>
      <c r="L100" s="491"/>
      <c r="M100" s="397"/>
      <c r="N100" s="397"/>
      <c r="O100" s="397"/>
      <c r="P100" s="397"/>
      <c r="Q100" s="397"/>
      <c r="R100" s="482"/>
      <c r="S100" s="397"/>
      <c r="T100" s="482"/>
      <c r="U100" s="397"/>
      <c r="V100" s="482"/>
      <c r="W100" s="482"/>
      <c r="X100" s="483"/>
      <c r="Y100" s="483"/>
      <c r="Z100" s="483"/>
      <c r="AA100" s="397"/>
      <c r="AB100" s="397"/>
      <c r="AC100" s="397"/>
      <c r="AD100" s="397"/>
      <c r="AE100" s="397"/>
      <c r="AF100" s="397"/>
      <c r="AG100" s="397"/>
      <c r="AH100" s="397"/>
      <c r="AI100" s="397"/>
      <c r="AJ100" s="397"/>
      <c r="AK100" s="397"/>
      <c r="AL100" s="397"/>
      <c r="AM100" s="397"/>
      <c r="AN100" s="397"/>
      <c r="AO100" s="397"/>
      <c r="AP100" s="397"/>
      <c r="AQ100" s="397"/>
      <c r="AR100" s="397"/>
      <c r="AS100" s="397"/>
      <c r="AT100" s="397"/>
      <c r="AU100" s="397"/>
      <c r="AV100" s="397"/>
      <c r="AW100" s="397"/>
      <c r="AX100" s="397"/>
      <c r="AY100" s="397"/>
      <c r="AZ100" s="397"/>
      <c r="BA100" s="397"/>
      <c r="BB100" s="397"/>
    </row>
    <row r="101" spans="1:54">
      <c r="A101" s="371"/>
      <c r="C101" s="397"/>
      <c r="D101" s="397"/>
      <c r="E101" s="492"/>
      <c r="F101" s="492"/>
      <c r="G101" s="492"/>
      <c r="H101" s="492"/>
      <c r="I101" s="492"/>
      <c r="J101" s="492"/>
      <c r="K101" s="490"/>
      <c r="L101" s="491"/>
      <c r="M101" s="397"/>
      <c r="N101" s="397"/>
      <c r="O101" s="397"/>
      <c r="P101" s="397"/>
      <c r="Q101" s="397"/>
      <c r="R101" s="482"/>
      <c r="S101" s="397"/>
      <c r="T101" s="482"/>
      <c r="U101" s="397"/>
      <c r="V101" s="482"/>
      <c r="W101" s="482"/>
      <c r="X101" s="483"/>
      <c r="Y101" s="483"/>
      <c r="Z101" s="483"/>
      <c r="AA101" s="397"/>
      <c r="AB101" s="397"/>
      <c r="AC101" s="397"/>
      <c r="AD101" s="397"/>
      <c r="AE101" s="397"/>
      <c r="AF101" s="397"/>
      <c r="AG101" s="397"/>
      <c r="AH101" s="397"/>
      <c r="AI101" s="397"/>
      <c r="AJ101" s="397"/>
      <c r="AK101" s="397"/>
      <c r="AL101" s="397"/>
      <c r="AM101" s="397"/>
      <c r="AN101" s="397"/>
      <c r="AO101" s="397"/>
      <c r="AP101" s="397"/>
      <c r="AQ101" s="397"/>
      <c r="AR101" s="397"/>
      <c r="AS101" s="397"/>
      <c r="AT101" s="397"/>
      <c r="AU101" s="397"/>
      <c r="AV101" s="397"/>
      <c r="AW101" s="397"/>
      <c r="AX101" s="397"/>
      <c r="AY101" s="397"/>
      <c r="AZ101" s="397"/>
      <c r="BA101" s="397"/>
      <c r="BB101" s="397"/>
    </row>
    <row r="102" spans="1:54">
      <c r="A102" s="371"/>
      <c r="C102" s="397"/>
      <c r="D102" s="397"/>
      <c r="E102" s="492"/>
      <c r="F102" s="492"/>
      <c r="G102" s="492"/>
      <c r="H102" s="492"/>
      <c r="I102" s="492"/>
      <c r="J102" s="492"/>
      <c r="K102" s="490"/>
      <c r="L102" s="491"/>
      <c r="M102" s="397"/>
      <c r="N102" s="397"/>
      <c r="O102" s="397"/>
      <c r="P102" s="397"/>
      <c r="Q102" s="397"/>
      <c r="R102" s="482"/>
      <c r="S102" s="397"/>
      <c r="T102" s="482"/>
      <c r="U102" s="397"/>
      <c r="V102" s="482"/>
      <c r="W102" s="482"/>
      <c r="X102" s="483"/>
      <c r="Y102" s="483"/>
      <c r="Z102" s="483"/>
      <c r="AA102" s="397"/>
      <c r="AB102" s="397"/>
      <c r="AC102" s="397"/>
      <c r="AD102" s="397"/>
      <c r="AE102" s="397"/>
      <c r="AF102" s="397"/>
      <c r="AG102" s="397"/>
      <c r="AH102" s="397"/>
      <c r="AI102" s="397"/>
      <c r="AJ102" s="397"/>
      <c r="AK102" s="397"/>
      <c r="AL102" s="397"/>
      <c r="AM102" s="397"/>
      <c r="AN102" s="397"/>
      <c r="AO102" s="397"/>
      <c r="AP102" s="397"/>
      <c r="AQ102" s="397"/>
      <c r="AR102" s="397"/>
      <c r="AS102" s="397"/>
      <c r="AT102" s="397"/>
      <c r="AU102" s="397"/>
      <c r="AV102" s="397"/>
      <c r="AW102" s="397"/>
      <c r="AX102" s="397"/>
      <c r="AY102" s="397"/>
      <c r="AZ102" s="397"/>
      <c r="BA102" s="397"/>
      <c r="BB102" s="397"/>
    </row>
    <row r="103" spans="1:54">
      <c r="A103" s="371"/>
      <c r="C103" s="397"/>
      <c r="D103" s="397"/>
      <c r="E103" s="492"/>
      <c r="F103" s="492"/>
      <c r="G103" s="492"/>
      <c r="H103" s="492"/>
      <c r="I103" s="492"/>
      <c r="J103" s="492"/>
      <c r="K103" s="490"/>
      <c r="L103" s="491"/>
      <c r="M103" s="397"/>
      <c r="N103" s="397"/>
      <c r="O103" s="397"/>
      <c r="P103" s="397"/>
      <c r="Q103" s="397"/>
      <c r="R103" s="482"/>
      <c r="S103" s="397"/>
      <c r="T103" s="482"/>
      <c r="U103" s="397"/>
      <c r="V103" s="482"/>
      <c r="W103" s="482"/>
      <c r="X103" s="483"/>
      <c r="Y103" s="483"/>
      <c r="Z103" s="483"/>
      <c r="AA103" s="397"/>
      <c r="AB103" s="397"/>
      <c r="AC103" s="397"/>
      <c r="AD103" s="397"/>
      <c r="AE103" s="397"/>
      <c r="AF103" s="397"/>
      <c r="AG103" s="397"/>
      <c r="AH103" s="397"/>
      <c r="AI103" s="397"/>
      <c r="AJ103" s="397"/>
      <c r="AK103" s="397"/>
      <c r="AL103" s="397"/>
      <c r="AM103" s="397"/>
      <c r="AN103" s="397"/>
      <c r="AO103" s="397"/>
      <c r="AP103" s="397"/>
      <c r="AQ103" s="397"/>
      <c r="AR103" s="397"/>
      <c r="AS103" s="397"/>
      <c r="AT103" s="397"/>
      <c r="AU103" s="397"/>
      <c r="AV103" s="397"/>
      <c r="AW103" s="397"/>
      <c r="AX103" s="397"/>
      <c r="AY103" s="397"/>
      <c r="AZ103" s="397"/>
      <c r="BA103" s="397"/>
      <c r="BB103" s="397"/>
    </row>
    <row r="104" spans="1:54">
      <c r="A104" s="371"/>
      <c r="C104" s="397"/>
      <c r="D104" s="397"/>
      <c r="E104" s="492"/>
      <c r="F104" s="492"/>
      <c r="G104" s="492"/>
      <c r="H104" s="492"/>
      <c r="I104" s="492"/>
      <c r="J104" s="492"/>
      <c r="K104" s="490"/>
      <c r="L104" s="491"/>
      <c r="M104" s="397"/>
      <c r="N104" s="397"/>
      <c r="O104" s="397"/>
      <c r="P104" s="397"/>
      <c r="Q104" s="397"/>
      <c r="R104" s="482"/>
      <c r="S104" s="397"/>
      <c r="T104" s="482"/>
      <c r="U104" s="397"/>
      <c r="V104" s="482"/>
      <c r="W104" s="482"/>
      <c r="X104" s="483"/>
      <c r="Y104" s="483"/>
      <c r="Z104" s="483"/>
      <c r="AA104" s="397"/>
      <c r="AB104" s="397"/>
      <c r="AC104" s="397"/>
      <c r="AD104" s="397"/>
      <c r="AE104" s="397"/>
      <c r="AF104" s="397"/>
      <c r="AG104" s="397"/>
      <c r="AH104" s="397"/>
      <c r="AI104" s="397"/>
      <c r="AJ104" s="397"/>
      <c r="AK104" s="397"/>
      <c r="AL104" s="397"/>
      <c r="AM104" s="397"/>
      <c r="AN104" s="397"/>
      <c r="AO104" s="397"/>
      <c r="AP104" s="397"/>
      <c r="AQ104" s="397"/>
      <c r="AR104" s="397"/>
      <c r="AS104" s="397"/>
      <c r="AT104" s="397"/>
      <c r="AU104" s="397"/>
      <c r="AV104" s="397"/>
      <c r="AW104" s="397"/>
      <c r="AX104" s="397"/>
      <c r="AY104" s="397"/>
      <c r="AZ104" s="397"/>
      <c r="BA104" s="397"/>
      <c r="BB104" s="493"/>
    </row>
    <row r="105" spans="1:54">
      <c r="A105" s="371"/>
      <c r="C105" s="371"/>
      <c r="D105" s="371"/>
      <c r="E105" s="492"/>
      <c r="F105" s="492"/>
      <c r="G105" s="492"/>
      <c r="H105" s="492"/>
      <c r="I105" s="492"/>
      <c r="J105" s="492"/>
      <c r="K105" s="494"/>
      <c r="L105" s="495"/>
      <c r="M105" s="371"/>
      <c r="O105" s="371"/>
      <c r="P105" s="371"/>
      <c r="R105" s="373"/>
      <c r="T105" s="373"/>
      <c r="V105" s="373"/>
      <c r="W105" s="373"/>
      <c r="X105" s="374"/>
      <c r="Y105" s="374"/>
      <c r="Z105" s="374"/>
      <c r="AA105" s="371"/>
      <c r="AB105" s="371"/>
      <c r="AC105" s="371"/>
      <c r="AD105" s="371"/>
      <c r="AE105" s="371"/>
      <c r="AF105" s="371"/>
      <c r="AG105" s="371"/>
      <c r="AH105" s="371"/>
      <c r="AI105" s="371"/>
      <c r="AJ105" s="371"/>
      <c r="AK105" s="371"/>
      <c r="AL105" s="371"/>
      <c r="AM105" s="371"/>
      <c r="AN105" s="371"/>
      <c r="AO105" s="371"/>
      <c r="AP105" s="371"/>
      <c r="AQ105" s="371"/>
      <c r="AR105" s="371"/>
      <c r="AS105" s="371"/>
      <c r="AT105" s="371"/>
      <c r="AU105" s="371"/>
      <c r="AV105" s="371"/>
      <c r="AW105" s="371"/>
      <c r="AX105" s="371"/>
      <c r="AY105" s="371"/>
      <c r="AZ105" s="371"/>
      <c r="BA105" s="371"/>
      <c r="BB105" s="429"/>
    </row>
    <row r="106" spans="1:54">
      <c r="A106" s="371"/>
      <c r="C106" s="371"/>
      <c r="D106" s="371"/>
      <c r="E106" s="492"/>
      <c r="F106" s="492"/>
      <c r="G106" s="492"/>
      <c r="H106" s="492"/>
      <c r="I106" s="492"/>
      <c r="J106" s="492"/>
      <c r="K106" s="494"/>
      <c r="L106" s="495"/>
      <c r="M106" s="371"/>
      <c r="O106" s="371"/>
      <c r="P106" s="371"/>
      <c r="R106" s="373"/>
      <c r="T106" s="373"/>
      <c r="V106" s="373"/>
      <c r="W106" s="373"/>
      <c r="X106" s="374"/>
      <c r="Y106" s="374"/>
      <c r="Z106" s="374"/>
      <c r="AA106" s="371"/>
      <c r="AB106" s="371"/>
      <c r="AC106" s="371"/>
      <c r="AD106" s="371"/>
      <c r="AE106" s="371"/>
      <c r="AF106" s="371"/>
      <c r="AG106" s="371"/>
      <c r="AH106" s="371"/>
      <c r="AI106" s="371"/>
      <c r="AJ106" s="371"/>
      <c r="AK106" s="371"/>
      <c r="AL106" s="371"/>
      <c r="AM106" s="371"/>
      <c r="AN106" s="371"/>
      <c r="AO106" s="371"/>
      <c r="AP106" s="371"/>
      <c r="AQ106" s="371"/>
      <c r="AR106" s="371"/>
      <c r="AS106" s="371"/>
      <c r="AT106" s="371"/>
      <c r="AU106" s="371"/>
      <c r="AV106" s="371"/>
      <c r="AW106" s="371"/>
      <c r="AX106" s="371"/>
      <c r="AY106" s="371"/>
      <c r="AZ106" s="371"/>
      <c r="BA106" s="371"/>
      <c r="BB106" s="429"/>
    </row>
    <row r="107" spans="1:54">
      <c r="A107" s="371"/>
      <c r="C107" s="371"/>
      <c r="D107" s="371"/>
      <c r="E107" s="492"/>
      <c r="F107" s="492"/>
      <c r="G107" s="492"/>
      <c r="H107" s="492"/>
      <c r="I107" s="492"/>
      <c r="J107" s="492"/>
      <c r="K107" s="494"/>
      <c r="L107" s="495"/>
      <c r="M107" s="371"/>
      <c r="O107" s="371"/>
      <c r="P107" s="371"/>
      <c r="R107" s="373"/>
      <c r="T107" s="373"/>
      <c r="V107" s="373"/>
      <c r="W107" s="373"/>
      <c r="X107" s="374"/>
      <c r="Y107" s="374"/>
      <c r="Z107" s="374"/>
      <c r="AA107" s="371"/>
      <c r="AB107" s="371"/>
      <c r="AC107" s="371"/>
      <c r="AD107" s="371"/>
      <c r="AE107" s="371"/>
      <c r="AF107" s="371"/>
      <c r="AG107" s="371"/>
      <c r="AH107" s="371"/>
      <c r="AI107" s="371"/>
      <c r="AJ107" s="371"/>
      <c r="AK107" s="371"/>
      <c r="AL107" s="371"/>
      <c r="AM107" s="371"/>
      <c r="AN107" s="371"/>
      <c r="AO107" s="371"/>
      <c r="AP107" s="371"/>
      <c r="AQ107" s="371"/>
      <c r="AR107" s="371"/>
      <c r="AS107" s="371"/>
      <c r="AT107" s="371"/>
      <c r="AU107" s="371"/>
      <c r="AV107" s="371"/>
      <c r="AW107" s="371"/>
      <c r="AX107" s="371"/>
      <c r="AY107" s="371"/>
      <c r="AZ107" s="371"/>
      <c r="BA107" s="371"/>
      <c r="BB107" s="429"/>
    </row>
    <row r="108" spans="1:54">
      <c r="A108" s="371"/>
      <c r="C108" s="371"/>
      <c r="D108" s="371"/>
      <c r="E108" s="492"/>
      <c r="F108" s="492"/>
      <c r="G108" s="492"/>
      <c r="H108" s="492"/>
      <c r="I108" s="492"/>
      <c r="J108" s="492"/>
      <c r="K108" s="494"/>
      <c r="L108" s="495"/>
      <c r="M108" s="371"/>
      <c r="O108" s="371"/>
      <c r="P108" s="371"/>
      <c r="R108" s="373"/>
      <c r="T108" s="373"/>
      <c r="V108" s="373"/>
      <c r="W108" s="373"/>
      <c r="X108" s="374"/>
      <c r="Y108" s="374"/>
      <c r="Z108" s="374"/>
      <c r="AA108" s="371"/>
      <c r="AB108" s="371"/>
      <c r="AC108" s="371"/>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1"/>
      <c r="AY108" s="371"/>
      <c r="AZ108" s="371"/>
      <c r="BA108" s="371"/>
      <c r="BB108" s="429"/>
    </row>
    <row r="109" spans="1:54">
      <c r="A109" s="371"/>
      <c r="C109" s="371"/>
      <c r="D109" s="371"/>
      <c r="E109" s="492"/>
      <c r="F109" s="492"/>
      <c r="G109" s="492"/>
      <c r="H109" s="492"/>
      <c r="I109" s="492"/>
      <c r="J109" s="492"/>
      <c r="K109" s="494"/>
      <c r="L109" s="495"/>
      <c r="M109" s="371"/>
      <c r="O109" s="371"/>
      <c r="P109" s="371"/>
      <c r="R109" s="373"/>
      <c r="T109" s="373"/>
      <c r="V109" s="373"/>
      <c r="W109" s="373"/>
      <c r="X109" s="374"/>
      <c r="Y109" s="374"/>
      <c r="Z109" s="374"/>
      <c r="AA109" s="371"/>
      <c r="AB109" s="371"/>
      <c r="AC109" s="371"/>
      <c r="AD109" s="371"/>
      <c r="AE109" s="371"/>
      <c r="AF109" s="371"/>
      <c r="AG109" s="371"/>
      <c r="AH109" s="371"/>
      <c r="AI109" s="371"/>
      <c r="AJ109" s="371"/>
      <c r="AK109" s="371"/>
      <c r="AL109" s="371"/>
      <c r="AM109" s="371"/>
      <c r="AN109" s="371"/>
      <c r="AO109" s="371"/>
      <c r="AP109" s="371"/>
      <c r="AQ109" s="371"/>
      <c r="AR109" s="371"/>
      <c r="AS109" s="371"/>
      <c r="AT109" s="371"/>
      <c r="AU109" s="371"/>
      <c r="AV109" s="371"/>
      <c r="AW109" s="371"/>
      <c r="AX109" s="371"/>
      <c r="AY109" s="371"/>
      <c r="AZ109" s="371"/>
      <c r="BA109" s="371"/>
      <c r="BB109" s="429"/>
    </row>
    <row r="110" spans="1:54">
      <c r="E110" s="496"/>
      <c r="F110" s="496"/>
      <c r="G110" s="496"/>
      <c r="H110" s="496"/>
      <c r="I110" s="496"/>
      <c r="J110" s="496"/>
      <c r="K110" s="497"/>
      <c r="L110" s="498"/>
      <c r="BB110" s="429"/>
    </row>
    <row r="111" spans="1:54">
      <c r="E111" s="496"/>
      <c r="F111" s="496"/>
      <c r="G111" s="496"/>
      <c r="H111" s="496"/>
      <c r="I111" s="496"/>
      <c r="J111" s="496"/>
      <c r="K111" s="497"/>
      <c r="L111" s="498"/>
    </row>
    <row r="112" spans="1:54">
      <c r="E112" s="496"/>
      <c r="F112" s="496"/>
      <c r="G112" s="496"/>
      <c r="H112" s="496"/>
      <c r="I112" s="496"/>
      <c r="J112" s="496"/>
      <c r="K112" s="497"/>
      <c r="L112" s="498"/>
    </row>
    <row r="113" spans="2:26">
      <c r="E113" s="496"/>
      <c r="F113" s="496"/>
      <c r="G113" s="496"/>
      <c r="H113" s="496"/>
      <c r="I113" s="496"/>
      <c r="J113" s="496"/>
      <c r="K113" s="497"/>
      <c r="L113" s="498"/>
    </row>
    <row r="114" spans="2:26">
      <c r="E114" s="489"/>
      <c r="F114" s="489"/>
      <c r="G114" s="489"/>
      <c r="H114" s="489"/>
      <c r="I114" s="489"/>
      <c r="J114" s="489"/>
    </row>
    <row r="115" spans="2:26">
      <c r="E115" s="489"/>
      <c r="F115" s="489"/>
      <c r="G115" s="489"/>
      <c r="H115" s="489"/>
      <c r="I115" s="489"/>
      <c r="J115" s="489"/>
    </row>
    <row r="116" spans="2:26" s="500" customFormat="1">
      <c r="B116" s="371"/>
      <c r="C116" s="370"/>
      <c r="D116" s="370"/>
      <c r="E116" s="489"/>
      <c r="F116" s="489"/>
      <c r="G116" s="489"/>
      <c r="H116" s="489"/>
      <c r="I116" s="489"/>
      <c r="J116" s="489"/>
      <c r="L116" s="370"/>
      <c r="M116" s="370"/>
      <c r="N116" s="371"/>
      <c r="O116" s="370"/>
      <c r="P116" s="370"/>
      <c r="Q116" s="371"/>
      <c r="R116" s="460"/>
      <c r="S116" s="371"/>
      <c r="T116" s="460"/>
      <c r="U116" s="371"/>
      <c r="V116" s="460"/>
      <c r="W116" s="460"/>
      <c r="X116" s="499"/>
      <c r="Y116" s="499"/>
      <c r="Z116" s="499"/>
    </row>
  </sheetData>
  <sheetProtection password="AABD" sheet="1" objects="1" scenarios="1"/>
  <mergeCells count="62">
    <mergeCell ref="C71:D71"/>
    <mergeCell ref="G71:I71"/>
    <mergeCell ref="C72:D72"/>
    <mergeCell ref="G72:I72"/>
    <mergeCell ref="C73:D73"/>
    <mergeCell ref="G73:I73"/>
    <mergeCell ref="C68:D68"/>
    <mergeCell ref="C69:D69"/>
    <mergeCell ref="C70:D70"/>
    <mergeCell ref="G70:I70"/>
    <mergeCell ref="G67:M67"/>
    <mergeCell ref="G69:M69"/>
    <mergeCell ref="C67:D67"/>
    <mergeCell ref="C62:D62"/>
    <mergeCell ref="C63:D63"/>
    <mergeCell ref="C64:D64"/>
    <mergeCell ref="C65:D65"/>
    <mergeCell ref="C66:D66"/>
    <mergeCell ref="C49:D49"/>
    <mergeCell ref="C50:D50"/>
    <mergeCell ref="C51:D51"/>
    <mergeCell ref="C58:D58"/>
    <mergeCell ref="C61:D61"/>
    <mergeCell ref="C60:D60"/>
    <mergeCell ref="O48:V48"/>
    <mergeCell ref="C39:D39"/>
    <mergeCell ref="C40:D40"/>
    <mergeCell ref="C41:D41"/>
    <mergeCell ref="C42:D42"/>
    <mergeCell ref="M42:M43"/>
    <mergeCell ref="O42:V43"/>
    <mergeCell ref="C43:D43"/>
    <mergeCell ref="C44:D44"/>
    <mergeCell ref="C45:D45"/>
    <mergeCell ref="O45:V45"/>
    <mergeCell ref="M46:M47"/>
    <mergeCell ref="O46:V47"/>
    <mergeCell ref="G29:G30"/>
    <mergeCell ref="I29:I30"/>
    <mergeCell ref="C32:D32"/>
    <mergeCell ref="C33:D33"/>
    <mergeCell ref="C34:D34"/>
    <mergeCell ref="C35:D35"/>
    <mergeCell ref="C23:D23"/>
    <mergeCell ref="C24:D24"/>
    <mergeCell ref="C26:D26"/>
    <mergeCell ref="C27:D27"/>
    <mergeCell ref="C28:D28"/>
    <mergeCell ref="C29:D30"/>
    <mergeCell ref="C22:D22"/>
    <mergeCell ref="C2:I2"/>
    <mergeCell ref="O7:O8"/>
    <mergeCell ref="AA10:AB10"/>
    <mergeCell ref="C11:D11"/>
    <mergeCell ref="C12:D12"/>
    <mergeCell ref="C16:D16"/>
    <mergeCell ref="C5:V5"/>
    <mergeCell ref="C17:D17"/>
    <mergeCell ref="C18:D18"/>
    <mergeCell ref="C19:D19"/>
    <mergeCell ref="C20:D20"/>
    <mergeCell ref="C21:D21"/>
  </mergeCells>
  <dataValidations count="9">
    <dataValidation allowBlank="1" showErrorMessage="1" sqref="C51:D51"/>
    <dataValidation allowBlank="1" showInputMessage="1" showErrorMessage="1" promptTitle="CEN/TR 15941:2010" prompt="Sustainability of construction works - Environmental product declarations - Methodology for selection and use of generic data, BSi" sqref="C34:D34"/>
    <dataValidation allowBlank="1" showInputMessage="1" showErrorMessage="1" promptTitle="EN 15804:2012" prompt="Sustainability of construction works - Environmental product declarations - core rules for the product category of construction products, BSi" sqref="C45:D45"/>
    <dataValidation allowBlank="1" showInputMessage="1" showErrorMessage="1" promptTitle="EN 15978:2011" prompt="Sustainability of construction works - assessment of environmental performance of buildings - calculation method, BSi" sqref="C29"/>
    <dataValidation allowBlank="1" showInputMessage="1" showErrorMessage="1" promptTitle="ISO 14040 &amp; ISO 14044:2006" prompt="Environmental management - Life cycle assessment - Principles and framework &amp; Environmental management - Life cycle assessment - Requirements and guidelines, BSi" sqref="C40:D41"/>
    <dataValidation allowBlank="1" showInputMessage="1" showErrorMessage="1" promptTitle="ISO 21930:2007" prompt="Sustainability in building construction- Environmental declaration of building products, BSi" sqref="C44:D44"/>
    <dataValidation allowBlank="1" showInputMessage="1" showErrorMessage="1" promptTitle="PAS 2050:2008 " prompt="Specification for the assessment of the life cycle greenhouse gas emissions of goods and services, BSi" sqref="C43:D43"/>
    <dataValidation type="list" allowBlank="1" showInputMessage="1" showErrorMessage="1" sqref="N45:V45">
      <formula1>"Industrial, All others"</formula1>
    </dataValidation>
    <dataValidation type="list" allowBlank="1" showInputMessage="1" showErrorMessage="1" sqref="V11:V27 I39:I41 I33:I35 I16:I20 I27:I29 I10:I12 R29:R35 R37:R38 V29:V35 R11:R27 I63:I66 I43:I45 I49:I51 V37:V38">
      <formula1>"Y, N"</formula1>
    </dataValidation>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864"/>
    <pageSetUpPr fitToPage="1"/>
  </sheetPr>
  <dimension ref="A1:BB117"/>
  <sheetViews>
    <sheetView showGridLines="0" topLeftCell="B1" zoomScale="70" zoomScaleNormal="70" workbookViewId="0">
      <selection activeCell="B1" sqref="B1"/>
    </sheetView>
  </sheetViews>
  <sheetFormatPr defaultColWidth="9.109375" defaultRowHeight="14.4"/>
  <cols>
    <col min="1" max="1" width="4.33203125" style="370" hidden="1" customWidth="1"/>
    <col min="2" max="2" width="4.33203125" style="371" customWidth="1"/>
    <col min="3" max="3" width="68.5546875" style="370" customWidth="1"/>
    <col min="4" max="4" width="7.109375" style="370" bestFit="1" customWidth="1"/>
    <col min="5" max="5" width="7.109375" style="370" hidden="1" customWidth="1"/>
    <col min="6" max="6" width="0.5546875" style="370" customWidth="1"/>
    <col min="7" max="7" width="6" style="370" customWidth="1"/>
    <col min="8" max="8" width="0.5546875" style="370" customWidth="1"/>
    <col min="9" max="9" width="7.44140625" style="370" customWidth="1"/>
    <col min="10" max="10" width="5.33203125" style="370" hidden="1" customWidth="1"/>
    <col min="11" max="11" width="6.6640625" style="500" bestFit="1" customWidth="1"/>
    <col min="12" max="12" width="4.6640625" style="370" hidden="1" customWidth="1"/>
    <col min="13" max="13" width="57.6640625" style="370" bestFit="1" customWidth="1"/>
    <col min="14" max="14" width="0.5546875" style="371" customWidth="1"/>
    <col min="15" max="15" width="5.6640625" style="370" customWidth="1"/>
    <col min="16" max="16" width="5.6640625" style="370" hidden="1" customWidth="1"/>
    <col min="17" max="17" width="0.5546875" style="371" customWidth="1"/>
    <col min="18" max="18" width="9" style="460" customWidth="1"/>
    <col min="19" max="19" width="0.5546875" style="371" customWidth="1"/>
    <col min="20" max="20" width="7.6640625" style="460" bestFit="1" customWidth="1"/>
    <col min="21" max="21" width="0.5546875" style="371" customWidth="1"/>
    <col min="22" max="22" width="7.109375" style="460" bestFit="1" customWidth="1"/>
    <col min="23" max="23" width="3.88671875" style="460" hidden="1" customWidth="1"/>
    <col min="24" max="25" width="9.109375" style="499" hidden="1" customWidth="1"/>
    <col min="26" max="26" width="9.88671875" style="499" hidden="1" customWidth="1"/>
    <col min="27" max="33" width="9.109375" style="370" hidden="1" customWidth="1"/>
    <col min="34" max="16384" width="9.109375" style="370"/>
  </cols>
  <sheetData>
    <row r="1" spans="1:53" ht="15" customHeight="1">
      <c r="B1" s="169"/>
      <c r="C1" s="169"/>
      <c r="D1" s="169"/>
      <c r="E1" s="169"/>
      <c r="F1" s="169"/>
      <c r="G1" s="169"/>
      <c r="H1" s="169"/>
      <c r="I1" s="169"/>
      <c r="J1" s="169"/>
      <c r="K1" s="514"/>
      <c r="L1" s="169"/>
      <c r="M1" s="169"/>
      <c r="N1" s="169"/>
      <c r="O1" s="169"/>
      <c r="P1" s="169"/>
      <c r="Q1" s="169"/>
      <c r="R1" s="515"/>
      <c r="S1" s="169"/>
      <c r="T1" s="515"/>
      <c r="U1" s="169"/>
      <c r="V1" s="515"/>
      <c r="W1" s="373"/>
      <c r="X1" s="374"/>
      <c r="Y1" s="374"/>
      <c r="Z1" s="374"/>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row>
    <row r="2" spans="1:53" ht="38.25" customHeight="1">
      <c r="B2" s="169"/>
      <c r="C2" s="790" t="s">
        <v>69</v>
      </c>
      <c r="D2" s="790"/>
      <c r="E2" s="790"/>
      <c r="F2" s="790"/>
      <c r="G2" s="790"/>
      <c r="H2" s="790"/>
      <c r="I2" s="790"/>
      <c r="J2" s="169"/>
      <c r="K2" s="516"/>
      <c r="L2" s="517"/>
      <c r="M2" s="517"/>
      <c r="N2" s="517"/>
      <c r="O2" s="517"/>
      <c r="P2" s="517"/>
      <c r="Q2" s="517"/>
      <c r="R2" s="517"/>
      <c r="S2" s="517"/>
      <c r="T2" s="517"/>
      <c r="U2" s="517"/>
      <c r="V2" s="517"/>
      <c r="W2" s="373"/>
      <c r="X2" s="374"/>
      <c r="Y2" s="374"/>
      <c r="Z2" s="374"/>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row>
    <row r="3" spans="1:53" ht="7.5" customHeight="1" thickBot="1">
      <c r="B3" s="169"/>
      <c r="C3" s="169"/>
      <c r="D3" s="169"/>
      <c r="E3" s="169"/>
      <c r="F3" s="169"/>
      <c r="G3" s="169"/>
      <c r="H3" s="169"/>
      <c r="I3" s="169"/>
      <c r="J3" s="169"/>
      <c r="K3" s="514"/>
      <c r="L3" s="169"/>
      <c r="M3" s="169"/>
      <c r="N3" s="169"/>
      <c r="O3" s="169"/>
      <c r="P3" s="169"/>
      <c r="Q3" s="169"/>
      <c r="R3" s="515"/>
      <c r="S3" s="169"/>
      <c r="T3" s="515"/>
      <c r="U3" s="169"/>
      <c r="V3" s="515"/>
      <c r="W3" s="373"/>
      <c r="X3" s="374"/>
      <c r="Y3" s="374"/>
      <c r="Z3" s="374"/>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row>
    <row r="4" spans="1:53" ht="21">
      <c r="B4" s="169"/>
      <c r="C4" s="518" t="s">
        <v>121</v>
      </c>
      <c r="D4" s="519"/>
      <c r="E4" s="519"/>
      <c r="F4" s="519"/>
      <c r="G4" s="519"/>
      <c r="H4" s="519"/>
      <c r="I4" s="519"/>
      <c r="J4" s="519"/>
      <c r="K4" s="520"/>
      <c r="L4" s="519"/>
      <c r="M4" s="519"/>
      <c r="N4" s="519"/>
      <c r="O4" s="519"/>
      <c r="P4" s="519"/>
      <c r="Q4" s="519"/>
      <c r="R4" s="521"/>
      <c r="S4" s="519"/>
      <c r="T4" s="521"/>
      <c r="U4" s="519"/>
      <c r="V4" s="522"/>
      <c r="W4" s="373"/>
      <c r="X4" s="374"/>
      <c r="Y4" s="374"/>
      <c r="Z4" s="374"/>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row>
    <row r="5" spans="1:53" s="382" customFormat="1" ht="89.25" customHeight="1" thickBot="1">
      <c r="A5" s="378"/>
      <c r="B5" s="523"/>
      <c r="C5" s="791" t="s">
        <v>162</v>
      </c>
      <c r="D5" s="792"/>
      <c r="E5" s="792"/>
      <c r="F5" s="792"/>
      <c r="G5" s="792"/>
      <c r="H5" s="792"/>
      <c r="I5" s="792"/>
      <c r="J5" s="792"/>
      <c r="K5" s="792"/>
      <c r="L5" s="792"/>
      <c r="M5" s="792"/>
      <c r="N5" s="792"/>
      <c r="O5" s="792"/>
      <c r="P5" s="792"/>
      <c r="Q5" s="792"/>
      <c r="R5" s="792"/>
      <c r="S5" s="792"/>
      <c r="T5" s="792"/>
      <c r="U5" s="792"/>
      <c r="V5" s="793"/>
      <c r="W5" s="380"/>
      <c r="X5" s="381"/>
      <c r="Y5" s="381"/>
      <c r="Z5" s="38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row>
    <row r="6" spans="1:53" s="382" customFormat="1" ht="7.5" customHeight="1">
      <c r="A6" s="378"/>
      <c r="B6" s="523"/>
      <c r="C6" s="524"/>
      <c r="D6" s="524"/>
      <c r="E6" s="524"/>
      <c r="F6" s="524"/>
      <c r="G6" s="524"/>
      <c r="H6" s="524"/>
      <c r="I6" s="524"/>
      <c r="J6" s="524"/>
      <c r="K6" s="524"/>
      <c r="L6" s="524"/>
      <c r="M6" s="524"/>
      <c r="N6" s="524"/>
      <c r="O6" s="524"/>
      <c r="P6" s="524"/>
      <c r="Q6" s="524"/>
      <c r="R6" s="524"/>
      <c r="S6" s="524"/>
      <c r="T6" s="524"/>
      <c r="U6" s="524"/>
      <c r="V6" s="524"/>
      <c r="W6" s="380"/>
      <c r="X6" s="381"/>
      <c r="Y6" s="381"/>
      <c r="Z6" s="38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row>
    <row r="7" spans="1:53" s="382" customFormat="1" ht="21">
      <c r="B7" s="169"/>
      <c r="C7" s="525" t="s">
        <v>71</v>
      </c>
      <c r="D7" s="169"/>
      <c r="E7" s="169"/>
      <c r="F7" s="169"/>
      <c r="G7" s="169"/>
      <c r="H7" s="169"/>
      <c r="I7" s="169"/>
      <c r="J7" s="169"/>
      <c r="K7" s="514"/>
      <c r="L7" s="169"/>
      <c r="M7" s="525" t="s">
        <v>70</v>
      </c>
      <c r="N7" s="526"/>
      <c r="O7" s="794" t="s">
        <v>49</v>
      </c>
      <c r="P7" s="526"/>
      <c r="Q7" s="526"/>
      <c r="R7" s="527"/>
      <c r="S7" s="526"/>
      <c r="T7" s="527"/>
      <c r="U7" s="526"/>
      <c r="V7" s="527"/>
      <c r="W7" s="386"/>
      <c r="X7" s="374"/>
      <c r="Y7" s="374"/>
      <c r="Z7" s="374"/>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row>
    <row r="8" spans="1:53" s="382" customFormat="1" ht="86.25" customHeight="1" thickBot="1">
      <c r="A8" s="378" t="s">
        <v>29</v>
      </c>
      <c r="B8" s="523"/>
      <c r="C8" s="528" t="s">
        <v>56</v>
      </c>
      <c r="D8" s="529" t="s">
        <v>39</v>
      </c>
      <c r="E8" s="530"/>
      <c r="F8" s="531"/>
      <c r="G8" s="532" t="s">
        <v>54</v>
      </c>
      <c r="H8" s="531"/>
      <c r="I8" s="533" t="s">
        <v>80</v>
      </c>
      <c r="J8" s="534" t="s">
        <v>55</v>
      </c>
      <c r="K8" s="535" t="s">
        <v>83</v>
      </c>
      <c r="L8" s="523" t="s">
        <v>29</v>
      </c>
      <c r="M8" s="536"/>
      <c r="N8" s="537"/>
      <c r="O8" s="795"/>
      <c r="P8" s="537" t="s">
        <v>57</v>
      </c>
      <c r="Q8" s="537"/>
      <c r="R8" s="538" t="s">
        <v>50</v>
      </c>
      <c r="S8" s="537"/>
      <c r="T8" s="532" t="s">
        <v>54</v>
      </c>
      <c r="U8" s="537"/>
      <c r="V8" s="533" t="s">
        <v>53</v>
      </c>
      <c r="W8" s="380"/>
      <c r="X8" s="381"/>
      <c r="Y8" s="381"/>
      <c r="Z8" s="38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row>
    <row r="9" spans="1:53" s="382" customFormat="1" ht="22.5" customHeight="1">
      <c r="A9" s="378"/>
      <c r="B9" s="523"/>
      <c r="C9" s="539"/>
      <c r="D9" s="540"/>
      <c r="E9" s="541"/>
      <c r="F9" s="542"/>
      <c r="G9" s="543"/>
      <c r="H9" s="542"/>
      <c r="I9" s="544"/>
      <c r="J9" s="534"/>
      <c r="K9" s="535"/>
      <c r="L9" s="523"/>
      <c r="M9" s="176"/>
      <c r="N9" s="545"/>
      <c r="O9" s="546"/>
      <c r="P9" s="545"/>
      <c r="Q9" s="545"/>
      <c r="R9" s="547"/>
      <c r="S9" s="545"/>
      <c r="T9" s="543"/>
      <c r="U9" s="545"/>
      <c r="V9" s="544"/>
      <c r="W9" s="380"/>
      <c r="X9" s="381"/>
      <c r="Y9" s="381"/>
      <c r="Z9" s="38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row>
    <row r="10" spans="1:53" s="382" customFormat="1" ht="18">
      <c r="A10" s="398">
        <v>2</v>
      </c>
      <c r="B10" s="548"/>
      <c r="C10" s="549" t="s">
        <v>40</v>
      </c>
      <c r="D10" s="169"/>
      <c r="E10" s="169"/>
      <c r="F10" s="550"/>
      <c r="G10" s="551" t="s">
        <v>2</v>
      </c>
      <c r="H10" s="550"/>
      <c r="I10" s="550"/>
      <c r="J10" s="552"/>
      <c r="K10" s="553"/>
      <c r="L10" s="554">
        <v>1</v>
      </c>
      <c r="M10" s="555" t="s">
        <v>85</v>
      </c>
      <c r="N10" s="514"/>
      <c r="O10" s="514"/>
      <c r="P10" s="514"/>
      <c r="Q10" s="514"/>
      <c r="R10" s="556"/>
      <c r="S10" s="514"/>
      <c r="T10" s="556"/>
      <c r="U10" s="514"/>
      <c r="V10" s="557"/>
      <c r="W10" s="407"/>
      <c r="X10" s="408"/>
      <c r="Y10" s="408"/>
      <c r="Z10" s="409"/>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row>
    <row r="11" spans="1:53" s="382" customFormat="1" ht="18">
      <c r="B11" s="169"/>
      <c r="C11" s="558" t="s">
        <v>1</v>
      </c>
      <c r="D11" s="559" t="s">
        <v>21</v>
      </c>
      <c r="E11" s="560">
        <v>1</v>
      </c>
      <c r="F11" s="561"/>
      <c r="G11" s="562">
        <f t="shared" ref="G11:G13" si="0">E11*$A$10</f>
        <v>2</v>
      </c>
      <c r="H11" s="561"/>
      <c r="I11" s="563" t="s">
        <v>51</v>
      </c>
      <c r="J11" s="552">
        <f>IF(I11="Y",G11,0)</f>
        <v>2</v>
      </c>
      <c r="K11" s="564">
        <f>IF(I11="Y",1,0)</f>
        <v>1</v>
      </c>
      <c r="L11" s="565"/>
      <c r="M11" s="549" t="s">
        <v>24</v>
      </c>
      <c r="N11" s="566"/>
      <c r="O11" s="566"/>
      <c r="P11" s="566"/>
      <c r="Q11" s="566"/>
      <c r="R11" s="556"/>
      <c r="S11" s="566"/>
      <c r="T11" s="551" t="s">
        <v>2</v>
      </c>
      <c r="U11" s="566"/>
      <c r="V11" s="557"/>
      <c r="W11" s="407"/>
      <c r="X11" s="374"/>
      <c r="Y11" s="374"/>
      <c r="Z11" s="374"/>
      <c r="AA11" s="740" t="s">
        <v>83</v>
      </c>
      <c r="AB11" s="740"/>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row>
    <row r="12" spans="1:53" s="382" customFormat="1" ht="15.6">
      <c r="B12" s="169"/>
      <c r="C12" s="779" t="s">
        <v>72</v>
      </c>
      <c r="D12" s="780"/>
      <c r="E12" s="552">
        <v>1</v>
      </c>
      <c r="F12" s="561"/>
      <c r="G12" s="562">
        <f t="shared" si="0"/>
        <v>2</v>
      </c>
      <c r="H12" s="561"/>
      <c r="I12" s="563" t="s">
        <v>51</v>
      </c>
      <c r="J12" s="552">
        <f>IF(I12="Y",G12,0)</f>
        <v>2</v>
      </c>
      <c r="K12" s="567"/>
      <c r="L12" s="568"/>
      <c r="M12" s="513" t="s">
        <v>23</v>
      </c>
      <c r="N12" s="569"/>
      <c r="O12" s="570" t="s">
        <v>21</v>
      </c>
      <c r="P12" s="571">
        <v>2</v>
      </c>
      <c r="Q12" s="569"/>
      <c r="R12" s="114" t="s">
        <v>51</v>
      </c>
      <c r="S12" s="569"/>
      <c r="T12" s="572">
        <f t="shared" ref="T12:T27" si="1">IF(R12="Y",P12*$L$10,"")</f>
        <v>2</v>
      </c>
      <c r="U12" s="569"/>
      <c r="V12" s="650" t="s">
        <v>51</v>
      </c>
      <c r="W12" s="422">
        <f t="shared" ref="W12:W27" si="2">IF(V12="Y", T12, 0)</f>
        <v>2</v>
      </c>
      <c r="X12" s="374">
        <f>IF(OR(R12="N",W12&gt;0),1,0)</f>
        <v>1</v>
      </c>
      <c r="Y12" s="374"/>
      <c r="Z12" s="374"/>
      <c r="AA12" s="423">
        <f>K11</f>
        <v>1</v>
      </c>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row>
    <row r="13" spans="1:53" s="382" customFormat="1" ht="15.6">
      <c r="B13" s="169"/>
      <c r="C13" s="781" t="s">
        <v>74</v>
      </c>
      <c r="D13" s="781"/>
      <c r="E13" s="552">
        <v>2</v>
      </c>
      <c r="F13" s="561"/>
      <c r="G13" s="562">
        <f t="shared" si="0"/>
        <v>4</v>
      </c>
      <c r="H13" s="561"/>
      <c r="I13" s="563" t="s">
        <v>51</v>
      </c>
      <c r="J13" s="552">
        <f>IF(I13="Y",G13,0)</f>
        <v>4</v>
      </c>
      <c r="K13" s="567"/>
      <c r="L13" s="568"/>
      <c r="M13" s="513" t="s">
        <v>9</v>
      </c>
      <c r="N13" s="561"/>
      <c r="O13" s="570" t="s">
        <v>21</v>
      </c>
      <c r="P13" s="571">
        <v>2</v>
      </c>
      <c r="Q13" s="561"/>
      <c r="R13" s="114" t="s">
        <v>51</v>
      </c>
      <c r="S13" s="561"/>
      <c r="T13" s="572">
        <f t="shared" si="1"/>
        <v>2</v>
      </c>
      <c r="U13" s="561"/>
      <c r="V13" s="650" t="s">
        <v>51</v>
      </c>
      <c r="W13" s="422">
        <f t="shared" si="2"/>
        <v>2</v>
      </c>
      <c r="X13" s="374">
        <f>IF(OR(R13="N",W13&gt;0),1,0)</f>
        <v>1</v>
      </c>
      <c r="Y13" s="374"/>
      <c r="Z13" s="424"/>
      <c r="AA13" s="425">
        <f>K17</f>
        <v>1</v>
      </c>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row>
    <row r="14" spans="1:53" s="382" customFormat="1" ht="15.6">
      <c r="B14" s="169"/>
      <c r="C14" s="169"/>
      <c r="D14" s="574" t="s">
        <v>58</v>
      </c>
      <c r="E14" s="176"/>
      <c r="F14" s="182"/>
      <c r="G14" s="575">
        <f>SUM(G11:G13)</f>
        <v>8</v>
      </c>
      <c r="H14" s="182"/>
      <c r="I14" s="576">
        <f>SUM(J11:J13)</f>
        <v>8</v>
      </c>
      <c r="J14" s="577"/>
      <c r="K14" s="567"/>
      <c r="L14" s="568"/>
      <c r="M14" s="513" t="s">
        <v>6</v>
      </c>
      <c r="N14" s="561"/>
      <c r="O14" s="578"/>
      <c r="P14" s="571">
        <v>2</v>
      </c>
      <c r="Q14" s="561"/>
      <c r="R14" s="114" t="s">
        <v>51</v>
      </c>
      <c r="S14" s="561"/>
      <c r="T14" s="572">
        <f t="shared" si="1"/>
        <v>2</v>
      </c>
      <c r="U14" s="561"/>
      <c r="V14" s="650" t="s">
        <v>51</v>
      </c>
      <c r="W14" s="422">
        <f t="shared" si="2"/>
        <v>2</v>
      </c>
      <c r="X14" s="374"/>
      <c r="Y14" s="374"/>
      <c r="Z14" s="424"/>
      <c r="AA14" s="425">
        <f>K28</f>
        <v>1</v>
      </c>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row>
    <row r="15" spans="1:53" s="382" customFormat="1" ht="15.6">
      <c r="B15" s="169"/>
      <c r="C15" s="579"/>
      <c r="D15" s="579"/>
      <c r="E15" s="579"/>
      <c r="F15" s="579"/>
      <c r="G15" s="579"/>
      <c r="H15" s="579"/>
      <c r="I15" s="579"/>
      <c r="J15" s="579"/>
      <c r="K15" s="567"/>
      <c r="L15" s="568"/>
      <c r="M15" s="513" t="s">
        <v>14</v>
      </c>
      <c r="N15" s="561"/>
      <c r="O15" s="570" t="s">
        <v>21</v>
      </c>
      <c r="P15" s="571">
        <v>2</v>
      </c>
      <c r="Q15" s="561"/>
      <c r="R15" s="114" t="s">
        <v>51</v>
      </c>
      <c r="S15" s="561"/>
      <c r="T15" s="572">
        <f t="shared" si="1"/>
        <v>2</v>
      </c>
      <c r="U15" s="561"/>
      <c r="V15" s="650" t="s">
        <v>51</v>
      </c>
      <c r="W15" s="422">
        <f t="shared" si="2"/>
        <v>2</v>
      </c>
      <c r="X15" s="374">
        <f>IF(OR(R15="N",W15&gt;0),1,0)</f>
        <v>1</v>
      </c>
      <c r="Y15" s="374"/>
      <c r="Z15" s="424"/>
      <c r="AA15" s="425">
        <f>SUM(K34:K36)</f>
        <v>3</v>
      </c>
      <c r="AB15" s="371"/>
      <c r="AC15" s="371"/>
      <c r="AD15" s="371"/>
      <c r="AE15" s="371"/>
      <c r="AF15" s="371"/>
      <c r="AG15" s="399" t="s">
        <v>84</v>
      </c>
      <c r="AH15" s="371"/>
      <c r="AI15" s="371"/>
      <c r="AJ15" s="371"/>
      <c r="AK15" s="371"/>
      <c r="AL15" s="371"/>
      <c r="AM15" s="371"/>
      <c r="AN15" s="371"/>
      <c r="AO15" s="371"/>
      <c r="AP15" s="371"/>
      <c r="AQ15" s="371"/>
      <c r="AR15" s="371"/>
      <c r="AS15" s="371"/>
      <c r="AT15" s="371"/>
      <c r="AU15" s="371"/>
      <c r="AV15" s="371"/>
      <c r="AW15" s="371"/>
      <c r="AX15" s="371"/>
      <c r="AY15" s="371"/>
      <c r="AZ15" s="371"/>
      <c r="BA15" s="371"/>
    </row>
    <row r="16" spans="1:53" s="382" customFormat="1" ht="18">
      <c r="A16" s="398">
        <v>2</v>
      </c>
      <c r="B16" s="548"/>
      <c r="C16" s="549" t="s">
        <v>75</v>
      </c>
      <c r="D16" s="580"/>
      <c r="E16" s="169"/>
      <c r="F16" s="581"/>
      <c r="G16" s="582" t="s">
        <v>3</v>
      </c>
      <c r="H16" s="581"/>
      <c r="I16" s="583"/>
      <c r="J16" s="552"/>
      <c r="K16" s="567"/>
      <c r="L16" s="568"/>
      <c r="M16" s="513" t="s">
        <v>22</v>
      </c>
      <c r="N16" s="561"/>
      <c r="O16" s="578"/>
      <c r="P16" s="571">
        <v>2</v>
      </c>
      <c r="Q16" s="561"/>
      <c r="R16" s="114" t="s">
        <v>51</v>
      </c>
      <c r="S16" s="561"/>
      <c r="T16" s="572">
        <f t="shared" si="1"/>
        <v>2</v>
      </c>
      <c r="U16" s="561"/>
      <c r="V16" s="650" t="s">
        <v>51</v>
      </c>
      <c r="W16" s="422">
        <f t="shared" si="2"/>
        <v>2</v>
      </c>
      <c r="X16" s="374"/>
      <c r="Y16" s="374"/>
      <c r="Z16" s="424"/>
      <c r="AA16" s="425">
        <f>SUM(K40:K46)</f>
        <v>4</v>
      </c>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row>
    <row r="17" spans="1:53" s="382" customFormat="1" ht="15.6">
      <c r="B17" s="169"/>
      <c r="C17" s="782" t="s">
        <v>4</v>
      </c>
      <c r="D17" s="782"/>
      <c r="E17" s="584">
        <v>1</v>
      </c>
      <c r="F17" s="585"/>
      <c r="G17" s="586">
        <f>E17*$A$16</f>
        <v>2</v>
      </c>
      <c r="H17" s="585"/>
      <c r="I17" s="563" t="s">
        <v>51</v>
      </c>
      <c r="J17" s="552">
        <f>IF(I17="Y",G17,0)</f>
        <v>2</v>
      </c>
      <c r="K17" s="564">
        <f>IF(OR(J17,J18,J19,J20,J21&gt;0),1,0)</f>
        <v>1</v>
      </c>
      <c r="L17" s="565"/>
      <c r="M17" s="513" t="s">
        <v>37</v>
      </c>
      <c r="N17" s="561"/>
      <c r="O17" s="570" t="s">
        <v>21</v>
      </c>
      <c r="P17" s="571">
        <v>2</v>
      </c>
      <c r="Q17" s="561"/>
      <c r="R17" s="114" t="s">
        <v>51</v>
      </c>
      <c r="S17" s="561"/>
      <c r="T17" s="572">
        <f t="shared" si="1"/>
        <v>2</v>
      </c>
      <c r="U17" s="561"/>
      <c r="V17" s="650" t="s">
        <v>51</v>
      </c>
      <c r="W17" s="422">
        <f t="shared" si="2"/>
        <v>2</v>
      </c>
      <c r="X17" s="374">
        <f>IF(OR(R17="N",W17&gt;0),1,0)</f>
        <v>1</v>
      </c>
      <c r="Y17" s="374"/>
      <c r="Z17" s="424"/>
      <c r="AA17" s="425">
        <f>SUM(K50:K52)</f>
        <v>2</v>
      </c>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row>
    <row r="18" spans="1:53" s="382" customFormat="1" ht="15.6">
      <c r="B18" s="169"/>
      <c r="C18" s="782" t="s">
        <v>43</v>
      </c>
      <c r="D18" s="782"/>
      <c r="E18" s="584">
        <v>2</v>
      </c>
      <c r="F18" s="585"/>
      <c r="G18" s="586">
        <f>E18*$A$16</f>
        <v>4</v>
      </c>
      <c r="H18" s="585"/>
      <c r="I18" s="563" t="s">
        <v>51</v>
      </c>
      <c r="J18" s="552">
        <f>IF(I18="Y",G18,0)</f>
        <v>4</v>
      </c>
      <c r="K18" s="564"/>
      <c r="L18" s="565"/>
      <c r="M18" s="513" t="s">
        <v>7</v>
      </c>
      <c r="N18" s="561"/>
      <c r="O18" s="578"/>
      <c r="P18" s="571">
        <v>1</v>
      </c>
      <c r="Q18" s="561"/>
      <c r="R18" s="114" t="s">
        <v>51</v>
      </c>
      <c r="S18" s="561"/>
      <c r="T18" s="572">
        <f t="shared" si="1"/>
        <v>1</v>
      </c>
      <c r="U18" s="561"/>
      <c r="V18" s="650" t="s">
        <v>51</v>
      </c>
      <c r="W18" s="422">
        <f t="shared" si="2"/>
        <v>1</v>
      </c>
      <c r="X18" s="374"/>
      <c r="Y18" s="374"/>
      <c r="Z18" s="374"/>
      <c r="AA18" s="425">
        <f>X12</f>
        <v>1</v>
      </c>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row>
    <row r="19" spans="1:53" s="382" customFormat="1" ht="15.6">
      <c r="B19" s="169"/>
      <c r="C19" s="783" t="s">
        <v>5</v>
      </c>
      <c r="D19" s="783"/>
      <c r="E19" s="180">
        <v>3</v>
      </c>
      <c r="F19" s="585"/>
      <c r="G19" s="586">
        <f>E19*$A$16</f>
        <v>6</v>
      </c>
      <c r="H19" s="585"/>
      <c r="I19" s="563" t="s">
        <v>51</v>
      </c>
      <c r="J19" s="552">
        <f>IF(I19="Y",G19,0)</f>
        <v>6</v>
      </c>
      <c r="K19" s="564"/>
      <c r="L19" s="565"/>
      <c r="M19" s="513" t="s">
        <v>42</v>
      </c>
      <c r="N19" s="561"/>
      <c r="O19" s="578"/>
      <c r="P19" s="571">
        <v>1</v>
      </c>
      <c r="Q19" s="561"/>
      <c r="R19" s="114" t="s">
        <v>51</v>
      </c>
      <c r="S19" s="561"/>
      <c r="T19" s="572">
        <f t="shared" si="1"/>
        <v>1</v>
      </c>
      <c r="U19" s="561"/>
      <c r="V19" s="650" t="s">
        <v>51</v>
      </c>
      <c r="W19" s="422">
        <f t="shared" si="2"/>
        <v>1</v>
      </c>
      <c r="X19" s="374"/>
      <c r="Y19" s="374"/>
      <c r="Z19" s="374"/>
      <c r="AA19" s="425">
        <f>X13</f>
        <v>1</v>
      </c>
      <c r="AB19" s="371"/>
      <c r="AC19" s="371"/>
      <c r="AD19" s="371"/>
      <c r="AE19" s="371"/>
      <c r="AF19" s="371"/>
      <c r="AG19" s="371"/>
      <c r="AH19" s="371"/>
      <c r="AI19" s="371"/>
      <c r="AJ19" s="371"/>
      <c r="AK19" s="371"/>
      <c r="AL19" s="371"/>
      <c r="AM19" s="371"/>
      <c r="AN19" s="371"/>
      <c r="AO19" s="371"/>
      <c r="AP19" s="371"/>
      <c r="AQ19" s="371"/>
      <c r="AR19" s="371"/>
      <c r="AS19" s="371"/>
      <c r="AT19" s="371"/>
      <c r="AU19" s="371"/>
      <c r="AV19" s="371"/>
      <c r="AW19" s="371"/>
      <c r="AX19" s="371"/>
      <c r="AY19" s="371"/>
      <c r="AZ19" s="371"/>
      <c r="BA19" s="371"/>
    </row>
    <row r="20" spans="1:53" s="382" customFormat="1" ht="15.6">
      <c r="A20" s="370"/>
      <c r="B20" s="169"/>
      <c r="C20" s="783" t="s">
        <v>96</v>
      </c>
      <c r="D20" s="783"/>
      <c r="E20" s="587">
        <v>4</v>
      </c>
      <c r="F20" s="588"/>
      <c r="G20" s="589">
        <f>E20*$A$16</f>
        <v>8</v>
      </c>
      <c r="H20" s="588"/>
      <c r="I20" s="573" t="s">
        <v>51</v>
      </c>
      <c r="J20" s="552">
        <f t="shared" ref="J20:J21" si="3">IF(I20="Y",G20,0)</f>
        <v>8</v>
      </c>
      <c r="K20" s="564"/>
      <c r="L20" s="565"/>
      <c r="M20" s="513" t="s">
        <v>41</v>
      </c>
      <c r="N20" s="561"/>
      <c r="O20" s="578"/>
      <c r="P20" s="571">
        <v>1</v>
      </c>
      <c r="Q20" s="561"/>
      <c r="R20" s="114" t="s">
        <v>51</v>
      </c>
      <c r="S20" s="561"/>
      <c r="T20" s="572">
        <f t="shared" si="1"/>
        <v>1</v>
      </c>
      <c r="U20" s="561"/>
      <c r="V20" s="650" t="s">
        <v>51</v>
      </c>
      <c r="W20" s="422">
        <f t="shared" si="2"/>
        <v>1</v>
      </c>
      <c r="X20" s="374">
        <f>IF(OR(R20="N",W20&gt;0),1,0)</f>
        <v>1</v>
      </c>
      <c r="Y20" s="374"/>
      <c r="Z20" s="374"/>
      <c r="AA20" s="425">
        <f>X15</f>
        <v>1</v>
      </c>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1"/>
      <c r="AX20" s="371"/>
      <c r="AY20" s="371"/>
      <c r="AZ20" s="371"/>
      <c r="BA20" s="371"/>
    </row>
    <row r="21" spans="1:53" s="382" customFormat="1" ht="15.6">
      <c r="B21" s="169"/>
      <c r="C21" s="796" t="s">
        <v>73</v>
      </c>
      <c r="D21" s="796"/>
      <c r="E21" s="180">
        <v>6</v>
      </c>
      <c r="F21" s="585"/>
      <c r="G21" s="586">
        <f>E21*$A$16</f>
        <v>12</v>
      </c>
      <c r="H21" s="585"/>
      <c r="I21" s="573" t="s">
        <v>51</v>
      </c>
      <c r="J21" s="552">
        <f t="shared" si="3"/>
        <v>12</v>
      </c>
      <c r="K21" s="564"/>
      <c r="L21" s="565"/>
      <c r="M21" s="513" t="s">
        <v>15</v>
      </c>
      <c r="N21" s="561"/>
      <c r="O21" s="578"/>
      <c r="P21" s="571">
        <v>1</v>
      </c>
      <c r="Q21" s="561"/>
      <c r="R21" s="114" t="s">
        <v>51</v>
      </c>
      <c r="S21" s="561"/>
      <c r="T21" s="572">
        <f t="shared" si="1"/>
        <v>1</v>
      </c>
      <c r="U21" s="561"/>
      <c r="V21" s="650" t="s">
        <v>51</v>
      </c>
      <c r="W21" s="422">
        <f t="shared" si="2"/>
        <v>1</v>
      </c>
      <c r="X21" s="374"/>
      <c r="Y21" s="374"/>
      <c r="Z21" s="374"/>
      <c r="AA21" s="425">
        <f>X17</f>
        <v>1</v>
      </c>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row>
    <row r="22" spans="1:53" s="382" customFormat="1" ht="15.6">
      <c r="B22" s="169"/>
      <c r="C22" s="788" t="s">
        <v>77</v>
      </c>
      <c r="D22" s="789"/>
      <c r="E22" s="588"/>
      <c r="F22" s="588"/>
      <c r="G22" s="590"/>
      <c r="H22" s="590"/>
      <c r="I22" s="591"/>
      <c r="J22" s="552"/>
      <c r="K22" s="564"/>
      <c r="L22" s="565"/>
      <c r="M22" s="513" t="s">
        <v>10</v>
      </c>
      <c r="N22" s="561"/>
      <c r="O22" s="570" t="s">
        <v>21</v>
      </c>
      <c r="P22" s="571">
        <v>1</v>
      </c>
      <c r="Q22" s="561"/>
      <c r="R22" s="114" t="s">
        <v>51</v>
      </c>
      <c r="S22" s="561"/>
      <c r="T22" s="572">
        <f t="shared" si="1"/>
        <v>1</v>
      </c>
      <c r="U22" s="561"/>
      <c r="V22" s="650" t="s">
        <v>51</v>
      </c>
      <c r="W22" s="422">
        <f t="shared" si="2"/>
        <v>1</v>
      </c>
      <c r="X22" s="374">
        <f>IF(OR(R22="N",W22&gt;0),1,0)</f>
        <v>1</v>
      </c>
      <c r="Y22" s="374"/>
      <c r="Z22" s="374"/>
      <c r="AA22" s="425">
        <f>X20</f>
        <v>1</v>
      </c>
      <c r="AB22" s="371"/>
      <c r="AC22" s="371"/>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1"/>
      <c r="AZ22" s="371"/>
      <c r="BA22" s="371"/>
    </row>
    <row r="23" spans="1:53" s="382" customFormat="1" ht="15.6">
      <c r="B23" s="169"/>
      <c r="C23" s="788" t="s">
        <v>78</v>
      </c>
      <c r="D23" s="789"/>
      <c r="E23" s="169"/>
      <c r="F23" s="588"/>
      <c r="G23" s="590"/>
      <c r="H23" s="590"/>
      <c r="I23" s="591"/>
      <c r="J23" s="552"/>
      <c r="K23" s="564"/>
      <c r="L23" s="565"/>
      <c r="M23" s="513" t="s">
        <v>8</v>
      </c>
      <c r="N23" s="561"/>
      <c r="O23" s="570" t="s">
        <v>21</v>
      </c>
      <c r="P23" s="571">
        <v>1</v>
      </c>
      <c r="Q23" s="561"/>
      <c r="R23" s="114" t="s">
        <v>51</v>
      </c>
      <c r="S23" s="561"/>
      <c r="T23" s="572">
        <f t="shared" si="1"/>
        <v>1</v>
      </c>
      <c r="U23" s="561"/>
      <c r="V23" s="650" t="s">
        <v>51</v>
      </c>
      <c r="W23" s="422">
        <f t="shared" si="2"/>
        <v>1</v>
      </c>
      <c r="X23" s="374">
        <f>IF(OR(R23="N",W23&gt;0),1,0)</f>
        <v>1</v>
      </c>
      <c r="Y23" s="374"/>
      <c r="Z23" s="374"/>
      <c r="AA23" s="425">
        <f>X22</f>
        <v>1</v>
      </c>
      <c r="AB23" s="371"/>
      <c r="AC23" s="371"/>
      <c r="AD23" s="371"/>
      <c r="AE23" s="371"/>
      <c r="AF23" s="371"/>
      <c r="AG23" s="371"/>
      <c r="AH23" s="371"/>
      <c r="AI23" s="371"/>
      <c r="AJ23" s="371"/>
      <c r="AK23" s="371"/>
      <c r="AL23" s="371"/>
      <c r="AM23" s="371"/>
      <c r="AN23" s="371"/>
      <c r="AO23" s="371"/>
      <c r="AP23" s="371"/>
      <c r="AQ23" s="371"/>
      <c r="AR23" s="371"/>
      <c r="AS23" s="371"/>
      <c r="AT23" s="371"/>
      <c r="AU23" s="371"/>
      <c r="AV23" s="371"/>
      <c r="AW23" s="371"/>
      <c r="AX23" s="371"/>
      <c r="AY23" s="371"/>
      <c r="AZ23" s="371"/>
      <c r="BA23" s="371"/>
    </row>
    <row r="24" spans="1:53" s="382" customFormat="1" ht="16.2" thickBot="1">
      <c r="B24" s="169"/>
      <c r="C24" s="788" t="s">
        <v>97</v>
      </c>
      <c r="D24" s="789"/>
      <c r="E24" s="169"/>
      <c r="F24" s="588"/>
      <c r="G24" s="590"/>
      <c r="H24" s="590"/>
      <c r="I24" s="591"/>
      <c r="J24" s="552"/>
      <c r="K24" s="564"/>
      <c r="L24" s="565"/>
      <c r="M24" s="513" t="s">
        <v>38</v>
      </c>
      <c r="N24" s="561"/>
      <c r="O24" s="578"/>
      <c r="P24" s="571">
        <v>1</v>
      </c>
      <c r="Q24" s="561"/>
      <c r="R24" s="114" t="s">
        <v>51</v>
      </c>
      <c r="S24" s="561"/>
      <c r="T24" s="572">
        <f t="shared" si="1"/>
        <v>1</v>
      </c>
      <c r="U24" s="561"/>
      <c r="V24" s="650" t="s">
        <v>51</v>
      </c>
      <c r="W24" s="422">
        <f t="shared" si="2"/>
        <v>1</v>
      </c>
      <c r="X24" s="374"/>
      <c r="Y24" s="374"/>
      <c r="Z24" s="374"/>
      <c r="AA24" s="439">
        <f>X23</f>
        <v>1</v>
      </c>
      <c r="AB24" s="371"/>
      <c r="AC24" s="371"/>
      <c r="AD24" s="371"/>
      <c r="AE24" s="371"/>
      <c r="AF24" s="371"/>
      <c r="AG24" s="371"/>
      <c r="AH24" s="371"/>
      <c r="AI24" s="371"/>
      <c r="AJ24" s="371"/>
      <c r="AK24" s="371"/>
      <c r="AL24" s="371"/>
      <c r="AM24" s="371"/>
      <c r="AN24" s="371"/>
      <c r="AO24" s="371"/>
      <c r="AP24" s="371"/>
      <c r="AQ24" s="371"/>
      <c r="AR24" s="371"/>
      <c r="AS24" s="371"/>
      <c r="AT24" s="371"/>
      <c r="AU24" s="371"/>
      <c r="AV24" s="371"/>
      <c r="AW24" s="371"/>
      <c r="AX24" s="371"/>
      <c r="AY24" s="371"/>
      <c r="AZ24" s="371"/>
      <c r="BA24" s="371"/>
    </row>
    <row r="25" spans="1:53" s="382" customFormat="1" ht="16.2" thickBot="1">
      <c r="B25" s="169"/>
      <c r="C25" s="797" t="s">
        <v>79</v>
      </c>
      <c r="D25" s="798"/>
      <c r="E25" s="169"/>
      <c r="F25" s="588"/>
      <c r="G25" s="590"/>
      <c r="H25" s="590"/>
      <c r="I25" s="591"/>
      <c r="J25" s="552"/>
      <c r="K25" s="564"/>
      <c r="L25" s="565"/>
      <c r="M25" s="513" t="s">
        <v>61</v>
      </c>
      <c r="N25" s="561"/>
      <c r="O25" s="578"/>
      <c r="P25" s="571">
        <v>0.5</v>
      </c>
      <c r="Q25" s="561"/>
      <c r="R25" s="114" t="s">
        <v>51</v>
      </c>
      <c r="S25" s="561"/>
      <c r="T25" s="572">
        <f t="shared" si="1"/>
        <v>0.5</v>
      </c>
      <c r="U25" s="561"/>
      <c r="V25" s="573" t="s">
        <v>52</v>
      </c>
      <c r="W25" s="422">
        <f t="shared" si="2"/>
        <v>0</v>
      </c>
      <c r="X25" s="374"/>
      <c r="Y25" s="374"/>
      <c r="Z25" s="374"/>
      <c r="AA25" s="440">
        <f>MIN(AA12:AA24)</f>
        <v>1</v>
      </c>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c r="AZ25" s="371"/>
      <c r="BA25" s="371"/>
    </row>
    <row r="26" spans="1:53" s="382" customFormat="1" ht="15.6">
      <c r="B26" s="169"/>
      <c r="C26" s="169"/>
      <c r="D26" s="574" t="s">
        <v>58</v>
      </c>
      <c r="E26" s="169"/>
      <c r="F26" s="182"/>
      <c r="G26" s="575">
        <f>MAX(G17:G21)</f>
        <v>12</v>
      </c>
      <c r="H26" s="182"/>
      <c r="I26" s="576">
        <f>MAX(J17:J21)</f>
        <v>12</v>
      </c>
      <c r="J26" s="552"/>
      <c r="K26" s="564"/>
      <c r="L26" s="565"/>
      <c r="M26" s="513" t="s">
        <v>11</v>
      </c>
      <c r="N26" s="561"/>
      <c r="O26" s="578"/>
      <c r="P26" s="571">
        <v>0.5</v>
      </c>
      <c r="Q26" s="561"/>
      <c r="R26" s="114" t="s">
        <v>51</v>
      </c>
      <c r="S26" s="561"/>
      <c r="T26" s="572">
        <f t="shared" si="1"/>
        <v>0.5</v>
      </c>
      <c r="U26" s="561"/>
      <c r="V26" s="650" t="s">
        <v>51</v>
      </c>
      <c r="W26" s="422">
        <f t="shared" si="2"/>
        <v>0.5</v>
      </c>
      <c r="X26" s="374"/>
      <c r="Y26" s="374"/>
      <c r="Z26" s="374"/>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1"/>
      <c r="AY26" s="371"/>
      <c r="AZ26" s="371"/>
      <c r="BA26" s="371"/>
    </row>
    <row r="27" spans="1:53" s="382" customFormat="1" ht="37.5" customHeight="1">
      <c r="A27" s="398">
        <v>2</v>
      </c>
      <c r="B27" s="548"/>
      <c r="C27" s="799" t="s">
        <v>98</v>
      </c>
      <c r="D27" s="799"/>
      <c r="E27" s="169"/>
      <c r="F27" s="581"/>
      <c r="G27" s="592" t="s">
        <v>2</v>
      </c>
      <c r="H27" s="581"/>
      <c r="I27" s="583"/>
      <c r="J27" s="552"/>
      <c r="K27" s="564"/>
      <c r="L27" s="565"/>
      <c r="M27" s="513" t="s">
        <v>13</v>
      </c>
      <c r="N27" s="561"/>
      <c r="O27" s="578"/>
      <c r="P27" s="571">
        <v>0.5</v>
      </c>
      <c r="Q27" s="561"/>
      <c r="R27" s="114" t="s">
        <v>51</v>
      </c>
      <c r="S27" s="561"/>
      <c r="T27" s="572">
        <f t="shared" si="1"/>
        <v>0.5</v>
      </c>
      <c r="U27" s="561"/>
      <c r="V27" s="650" t="s">
        <v>51</v>
      </c>
      <c r="W27" s="422">
        <f t="shared" si="2"/>
        <v>0.5</v>
      </c>
      <c r="X27" s="374"/>
      <c r="Y27" s="374"/>
      <c r="Z27" s="374"/>
      <c r="AA27" s="371"/>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1"/>
      <c r="AX27" s="371"/>
      <c r="AY27" s="371"/>
      <c r="AZ27" s="371"/>
      <c r="BA27" s="371"/>
    </row>
    <row r="28" spans="1:53" s="382" customFormat="1" ht="15.6">
      <c r="A28" s="398"/>
      <c r="B28" s="548"/>
      <c r="C28" s="783" t="s">
        <v>0</v>
      </c>
      <c r="D28" s="783"/>
      <c r="E28" s="593">
        <v>2</v>
      </c>
      <c r="F28" s="561"/>
      <c r="G28" s="562">
        <f>E28*$A$27</f>
        <v>4</v>
      </c>
      <c r="H28" s="561"/>
      <c r="I28" s="563" t="s">
        <v>51</v>
      </c>
      <c r="J28" s="552">
        <f t="shared" ref="J28:J30" si="4">IF(I28="Y",G28,0)</f>
        <v>4</v>
      </c>
      <c r="K28" s="564">
        <f>IF(OR(J28,J29,J30&gt;0),1,0)</f>
        <v>1</v>
      </c>
      <c r="L28" s="565"/>
      <c r="M28" s="513" t="s">
        <v>12</v>
      </c>
      <c r="N28" s="594"/>
      <c r="O28" s="578"/>
      <c r="P28" s="571">
        <v>0.5</v>
      </c>
      <c r="Q28" s="594"/>
      <c r="R28" s="114" t="s">
        <v>51</v>
      </c>
      <c r="S28" s="594"/>
      <c r="T28" s="572">
        <f>IF(R28="Y",P28*$L$10,"")</f>
        <v>0.5</v>
      </c>
      <c r="U28" s="594"/>
      <c r="V28" s="650" t="s">
        <v>51</v>
      </c>
      <c r="W28" s="422">
        <f>IF(V28="Y", T28, 0)</f>
        <v>0.5</v>
      </c>
      <c r="X28" s="374"/>
      <c r="Y28" s="374"/>
      <c r="Z28" s="374"/>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1"/>
      <c r="AZ28" s="371"/>
      <c r="BA28" s="371"/>
    </row>
    <row r="29" spans="1:53" s="382" customFormat="1" ht="18">
      <c r="B29" s="169"/>
      <c r="C29" s="783" t="s">
        <v>46</v>
      </c>
      <c r="D29" s="783"/>
      <c r="E29" s="593">
        <v>2</v>
      </c>
      <c r="F29" s="561"/>
      <c r="G29" s="562">
        <f>E29*$A$27</f>
        <v>4</v>
      </c>
      <c r="H29" s="561"/>
      <c r="I29" s="563" t="s">
        <v>51</v>
      </c>
      <c r="J29" s="552">
        <f t="shared" si="4"/>
        <v>4</v>
      </c>
      <c r="K29" s="564"/>
      <c r="L29" s="565"/>
      <c r="M29" s="555" t="s">
        <v>25</v>
      </c>
      <c r="N29" s="590"/>
      <c r="O29" s="595"/>
      <c r="P29" s="590"/>
      <c r="Q29" s="590"/>
      <c r="R29" s="596"/>
      <c r="S29" s="590"/>
      <c r="T29" s="597"/>
      <c r="U29" s="590"/>
      <c r="V29" s="583"/>
      <c r="W29" s="446"/>
      <c r="X29" s="374"/>
      <c r="Y29" s="374"/>
      <c r="Z29" s="374"/>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1"/>
      <c r="AZ29" s="371"/>
      <c r="BA29" s="371"/>
    </row>
    <row r="30" spans="1:53" s="382" customFormat="1" ht="17.25" customHeight="1">
      <c r="B30" s="169"/>
      <c r="C30" s="784" t="s">
        <v>86</v>
      </c>
      <c r="D30" s="785"/>
      <c r="E30" s="598">
        <v>1</v>
      </c>
      <c r="F30" s="599"/>
      <c r="G30" s="800">
        <f>E30*$A$27</f>
        <v>2</v>
      </c>
      <c r="H30" s="600"/>
      <c r="I30" s="802" t="s">
        <v>51</v>
      </c>
      <c r="J30" s="552">
        <f t="shared" si="4"/>
        <v>2</v>
      </c>
      <c r="K30" s="564"/>
      <c r="L30" s="565"/>
      <c r="M30" s="601" t="s">
        <v>28</v>
      </c>
      <c r="N30" s="569"/>
      <c r="O30" s="602"/>
      <c r="P30" s="571">
        <v>2</v>
      </c>
      <c r="Q30" s="569"/>
      <c r="R30" s="114" t="s">
        <v>51</v>
      </c>
      <c r="S30" s="569"/>
      <c r="T30" s="572">
        <f t="shared" ref="T30:T36" si="5">IF(R30="Y",P30*$L$10,"")</f>
        <v>2</v>
      </c>
      <c r="U30" s="569"/>
      <c r="V30" s="650" t="s">
        <v>51</v>
      </c>
      <c r="W30" s="422">
        <f t="shared" ref="W30:W36" si="6">IF(V30="Y", T30, 0)</f>
        <v>2</v>
      </c>
      <c r="X30" s="374"/>
      <c r="Y30" s="374"/>
      <c r="Z30" s="374"/>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row>
    <row r="31" spans="1:53" s="382" customFormat="1" ht="16.5" customHeight="1">
      <c r="B31" s="169"/>
      <c r="C31" s="786"/>
      <c r="D31" s="787"/>
      <c r="E31" s="588"/>
      <c r="F31" s="588"/>
      <c r="G31" s="801"/>
      <c r="H31" s="588"/>
      <c r="I31" s="803"/>
      <c r="J31" s="603"/>
      <c r="K31" s="564"/>
      <c r="L31" s="565"/>
      <c r="M31" s="601" t="s">
        <v>20</v>
      </c>
      <c r="N31" s="561"/>
      <c r="O31" s="602"/>
      <c r="P31" s="571">
        <v>1</v>
      </c>
      <c r="Q31" s="561"/>
      <c r="R31" s="114" t="s">
        <v>51</v>
      </c>
      <c r="S31" s="561"/>
      <c r="T31" s="572">
        <f t="shared" si="5"/>
        <v>1</v>
      </c>
      <c r="U31" s="561"/>
      <c r="V31" s="573" t="s">
        <v>52</v>
      </c>
      <c r="W31" s="422">
        <f t="shared" si="6"/>
        <v>0</v>
      </c>
      <c r="X31" s="374"/>
      <c r="Y31" s="374"/>
      <c r="Z31" s="374"/>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row>
    <row r="32" spans="1:53" s="382" customFormat="1" ht="15.6">
      <c r="B32" s="169"/>
      <c r="C32" s="169"/>
      <c r="D32" s="604" t="s">
        <v>58</v>
      </c>
      <c r="E32" s="169">
        <f>SUM(E28:E30)</f>
        <v>5</v>
      </c>
      <c r="F32" s="605"/>
      <c r="G32" s="604">
        <f>SUM(G28:G30)</f>
        <v>10</v>
      </c>
      <c r="H32" s="605"/>
      <c r="I32" s="576">
        <f>SUM(J28:J30)</f>
        <v>10</v>
      </c>
      <c r="J32" s="552"/>
      <c r="K32" s="564"/>
      <c r="L32" s="565"/>
      <c r="M32" s="601" t="s">
        <v>17</v>
      </c>
      <c r="N32" s="561"/>
      <c r="O32" s="602"/>
      <c r="P32" s="571">
        <v>1</v>
      </c>
      <c r="Q32" s="561"/>
      <c r="R32" s="114" t="s">
        <v>51</v>
      </c>
      <c r="S32" s="561"/>
      <c r="T32" s="572">
        <f t="shared" si="5"/>
        <v>1</v>
      </c>
      <c r="U32" s="561"/>
      <c r="V32" s="650" t="s">
        <v>51</v>
      </c>
      <c r="W32" s="422">
        <f t="shared" si="6"/>
        <v>1</v>
      </c>
      <c r="X32" s="374"/>
      <c r="Y32" s="374"/>
      <c r="Z32" s="374"/>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row>
    <row r="33" spans="1:53" s="382" customFormat="1" ht="54.75" customHeight="1">
      <c r="A33" s="398">
        <v>2</v>
      </c>
      <c r="B33" s="548"/>
      <c r="C33" s="799" t="s">
        <v>99</v>
      </c>
      <c r="D33" s="799"/>
      <c r="E33" s="169"/>
      <c r="F33" s="581"/>
      <c r="G33" s="582" t="s">
        <v>2</v>
      </c>
      <c r="H33" s="581"/>
      <c r="I33" s="583"/>
      <c r="J33" s="552"/>
      <c r="K33" s="564"/>
      <c r="L33" s="565"/>
      <c r="M33" s="601" t="s">
        <v>19</v>
      </c>
      <c r="N33" s="561"/>
      <c r="O33" s="602"/>
      <c r="P33" s="571">
        <v>1</v>
      </c>
      <c r="Q33" s="561"/>
      <c r="R33" s="114" t="s">
        <v>51</v>
      </c>
      <c r="S33" s="561"/>
      <c r="T33" s="572">
        <f t="shared" si="5"/>
        <v>1</v>
      </c>
      <c r="U33" s="561"/>
      <c r="V33" s="573" t="s">
        <v>52</v>
      </c>
      <c r="W33" s="422">
        <f t="shared" si="6"/>
        <v>0</v>
      </c>
      <c r="X33" s="374"/>
      <c r="Y33" s="374"/>
      <c r="Z33" s="374"/>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row>
    <row r="34" spans="1:53" s="382" customFormat="1" ht="31.5" customHeight="1">
      <c r="B34" s="169"/>
      <c r="C34" s="687" t="s">
        <v>87</v>
      </c>
      <c r="D34" s="687"/>
      <c r="E34" s="180">
        <v>0</v>
      </c>
      <c r="F34" s="585"/>
      <c r="G34" s="586">
        <f>E34*$A$33</f>
        <v>0</v>
      </c>
      <c r="H34" s="585"/>
      <c r="I34" s="563" t="s">
        <v>51</v>
      </c>
      <c r="J34" s="552">
        <f t="shared" ref="J34:J36" si="7">IF(I34="Y",G34,0)</f>
        <v>0</v>
      </c>
      <c r="K34" s="564">
        <f>IF(I34="Y",1,0)</f>
        <v>1</v>
      </c>
      <c r="L34" s="565"/>
      <c r="M34" s="601" t="s">
        <v>18</v>
      </c>
      <c r="N34" s="561"/>
      <c r="O34" s="602"/>
      <c r="P34" s="571">
        <v>1</v>
      </c>
      <c r="Q34" s="561"/>
      <c r="R34" s="114" t="s">
        <v>51</v>
      </c>
      <c r="S34" s="561"/>
      <c r="T34" s="572">
        <f t="shared" si="5"/>
        <v>1</v>
      </c>
      <c r="U34" s="561"/>
      <c r="V34" s="650" t="s">
        <v>51</v>
      </c>
      <c r="W34" s="422">
        <f t="shared" si="6"/>
        <v>1</v>
      </c>
      <c r="X34" s="374"/>
      <c r="Y34" s="374"/>
      <c r="Z34" s="374"/>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1"/>
      <c r="AZ34" s="371"/>
      <c r="BA34" s="371"/>
    </row>
    <row r="35" spans="1:53" s="382" customFormat="1" ht="31.5" customHeight="1">
      <c r="B35" s="169"/>
      <c r="C35" s="687" t="s">
        <v>44</v>
      </c>
      <c r="D35" s="687"/>
      <c r="E35" s="180">
        <v>2.5</v>
      </c>
      <c r="F35" s="585"/>
      <c r="G35" s="586">
        <f>E35*$A$33</f>
        <v>5</v>
      </c>
      <c r="H35" s="585"/>
      <c r="I35" s="563" t="s">
        <v>51</v>
      </c>
      <c r="J35" s="552">
        <f t="shared" si="7"/>
        <v>5</v>
      </c>
      <c r="K35" s="564">
        <f>IF(I35="Y",1,0)</f>
        <v>1</v>
      </c>
      <c r="L35" s="565"/>
      <c r="M35" s="601" t="s">
        <v>26</v>
      </c>
      <c r="N35" s="561"/>
      <c r="O35" s="602"/>
      <c r="P35" s="571">
        <v>1</v>
      </c>
      <c r="Q35" s="561"/>
      <c r="R35" s="114" t="s">
        <v>51</v>
      </c>
      <c r="S35" s="561"/>
      <c r="T35" s="572">
        <f t="shared" si="5"/>
        <v>1</v>
      </c>
      <c r="U35" s="561"/>
      <c r="V35" s="650" t="s">
        <v>51</v>
      </c>
      <c r="W35" s="422">
        <f t="shared" si="6"/>
        <v>1</v>
      </c>
      <c r="X35" s="374"/>
      <c r="Y35" s="374"/>
      <c r="Z35" s="374"/>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1"/>
      <c r="AZ35" s="371"/>
      <c r="BA35" s="371"/>
    </row>
    <row r="36" spans="1:53" s="382" customFormat="1" ht="15.6">
      <c r="B36" s="169"/>
      <c r="C36" s="781" t="s">
        <v>88</v>
      </c>
      <c r="D36" s="781"/>
      <c r="E36" s="606">
        <v>2.5</v>
      </c>
      <c r="F36" s="585"/>
      <c r="G36" s="586">
        <f>E36*$A$33</f>
        <v>5</v>
      </c>
      <c r="H36" s="585"/>
      <c r="I36" s="563" t="s">
        <v>51</v>
      </c>
      <c r="J36" s="552">
        <f t="shared" si="7"/>
        <v>5</v>
      </c>
      <c r="K36" s="564">
        <f>IF(I36="Y",1,0)</f>
        <v>1</v>
      </c>
      <c r="L36" s="565"/>
      <c r="M36" s="513" t="s">
        <v>16</v>
      </c>
      <c r="N36" s="561"/>
      <c r="O36" s="578"/>
      <c r="P36" s="571">
        <v>0.5</v>
      </c>
      <c r="Q36" s="561"/>
      <c r="R36" s="114" t="s">
        <v>51</v>
      </c>
      <c r="S36" s="561"/>
      <c r="T36" s="572">
        <f t="shared" si="5"/>
        <v>0.5</v>
      </c>
      <c r="U36" s="561"/>
      <c r="V36" s="650" t="s">
        <v>51</v>
      </c>
      <c r="W36" s="422">
        <f t="shared" si="6"/>
        <v>0.5</v>
      </c>
      <c r="X36" s="374"/>
      <c r="Y36" s="374"/>
      <c r="Z36" s="374"/>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1"/>
      <c r="AZ36" s="371"/>
      <c r="BA36" s="371"/>
    </row>
    <row r="37" spans="1:53" s="382" customFormat="1" ht="18">
      <c r="B37" s="169"/>
      <c r="C37" s="169"/>
      <c r="D37" s="604" t="s">
        <v>58</v>
      </c>
      <c r="E37" s="169">
        <f>SUM(E34:E36)</f>
        <v>5</v>
      </c>
      <c r="F37" s="605"/>
      <c r="G37" s="604">
        <f>SUM(G34:G36)</f>
        <v>10</v>
      </c>
      <c r="H37" s="605"/>
      <c r="I37" s="607">
        <f>SUM(J34:J36)</f>
        <v>10</v>
      </c>
      <c r="J37" s="603"/>
      <c r="K37" s="564"/>
      <c r="L37" s="565"/>
      <c r="M37" s="608" t="s">
        <v>32</v>
      </c>
      <c r="N37" s="600"/>
      <c r="O37" s="600"/>
      <c r="P37" s="600"/>
      <c r="Q37" s="600"/>
      <c r="R37" s="609"/>
      <c r="S37" s="600"/>
      <c r="T37" s="610"/>
      <c r="U37" s="600"/>
      <c r="V37" s="438"/>
      <c r="W37" s="446"/>
      <c r="X37" s="374"/>
      <c r="Y37" s="374"/>
      <c r="Z37" s="374"/>
      <c r="AA37" s="371"/>
      <c r="AB37" s="371"/>
      <c r="AC37" s="371"/>
      <c r="AD37" s="371"/>
      <c r="AE37" s="371"/>
      <c r="AF37" s="371"/>
      <c r="AG37" s="371"/>
      <c r="AH37" s="371"/>
      <c r="AI37" s="371"/>
      <c r="AJ37" s="371"/>
      <c r="AK37" s="371"/>
      <c r="AL37" s="371"/>
      <c r="AM37" s="371"/>
      <c r="AN37" s="371"/>
      <c r="AO37" s="371"/>
      <c r="AP37" s="371"/>
      <c r="AQ37" s="371"/>
      <c r="AR37" s="371"/>
      <c r="AS37" s="371"/>
      <c r="AT37" s="371"/>
      <c r="AU37" s="371"/>
      <c r="AV37" s="371"/>
      <c r="AW37" s="371"/>
      <c r="AX37" s="371"/>
      <c r="AY37" s="371"/>
      <c r="AZ37" s="371"/>
      <c r="BA37" s="371"/>
    </row>
    <row r="38" spans="1:53" s="382" customFormat="1" ht="15.6">
      <c r="B38" s="169"/>
      <c r="C38" s="169"/>
      <c r="D38" s="590"/>
      <c r="E38" s="169"/>
      <c r="F38" s="590"/>
      <c r="G38" s="590"/>
      <c r="H38" s="590"/>
      <c r="I38" s="583"/>
      <c r="J38" s="552"/>
      <c r="K38" s="564"/>
      <c r="L38" s="565"/>
      <c r="M38" s="601" t="s">
        <v>30</v>
      </c>
      <c r="N38" s="561"/>
      <c r="O38" s="602"/>
      <c r="P38" s="571">
        <v>1</v>
      </c>
      <c r="Q38" s="561"/>
      <c r="R38" s="114" t="s">
        <v>51</v>
      </c>
      <c r="S38" s="561"/>
      <c r="T38" s="572">
        <f>IF(R38="Y",P38*$L$10,"")</f>
        <v>1</v>
      </c>
      <c r="U38" s="561"/>
      <c r="V38" s="650" t="s">
        <v>51</v>
      </c>
      <c r="W38" s="422">
        <f>IF(V38="Y", T38, 0)</f>
        <v>1</v>
      </c>
      <c r="X38" s="374"/>
      <c r="Y38" s="374"/>
      <c r="Z38" s="374"/>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1"/>
    </row>
    <row r="39" spans="1:53" s="382" customFormat="1" ht="36">
      <c r="A39" s="398">
        <v>4</v>
      </c>
      <c r="B39" s="548"/>
      <c r="C39" s="179" t="s">
        <v>81</v>
      </c>
      <c r="D39" s="580"/>
      <c r="E39" s="169"/>
      <c r="F39" s="581"/>
      <c r="G39" s="582" t="s">
        <v>3</v>
      </c>
      <c r="H39" s="581"/>
      <c r="I39" s="583"/>
      <c r="J39" s="552"/>
      <c r="K39" s="564"/>
      <c r="L39" s="565"/>
      <c r="M39" s="601" t="s">
        <v>31</v>
      </c>
      <c r="N39" s="594"/>
      <c r="O39" s="602"/>
      <c r="P39" s="571">
        <v>0.5</v>
      </c>
      <c r="Q39" s="594"/>
      <c r="R39" s="114" t="s">
        <v>51</v>
      </c>
      <c r="S39" s="594"/>
      <c r="T39" s="572">
        <f>IF(R39="Y",P39*$L$10,"")</f>
        <v>0.5</v>
      </c>
      <c r="U39" s="594"/>
      <c r="V39" s="650" t="s">
        <v>51</v>
      </c>
      <c r="W39" s="422">
        <f>IF(V39="Y", T39, 0)</f>
        <v>0.5</v>
      </c>
      <c r="X39" s="374"/>
      <c r="Y39" s="374"/>
      <c r="Z39" s="374"/>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row>
    <row r="40" spans="1:53" s="382" customFormat="1" ht="15.6">
      <c r="B40" s="169"/>
      <c r="C40" s="687" t="s">
        <v>36</v>
      </c>
      <c r="D40" s="687"/>
      <c r="E40" s="180">
        <v>0</v>
      </c>
      <c r="F40" s="585"/>
      <c r="G40" s="586">
        <f t="shared" ref="G40:G46" si="8">E40*$A$39</f>
        <v>0</v>
      </c>
      <c r="H40" s="585"/>
      <c r="I40" s="563" t="s">
        <v>52</v>
      </c>
      <c r="J40" s="552">
        <f t="shared" ref="J40:J46" si="9">IF(I40="Y",G40,0)</f>
        <v>0</v>
      </c>
      <c r="K40" s="564">
        <f>IF(I40="Y",1,0)</f>
        <v>0</v>
      </c>
      <c r="L40" s="565"/>
      <c r="M40" s="611" t="s">
        <v>109</v>
      </c>
      <c r="N40" s="169"/>
      <c r="O40" s="169"/>
      <c r="P40" s="169"/>
      <c r="Q40" s="169"/>
      <c r="R40" s="515"/>
      <c r="S40" s="169"/>
      <c r="T40" s="169"/>
      <c r="U40" s="169"/>
      <c r="V40" s="515"/>
      <c r="W40" s="460"/>
      <c r="X40" s="374"/>
      <c r="Y40" s="374"/>
      <c r="Z40" s="374"/>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row>
    <row r="41" spans="1:53" s="382" customFormat="1" ht="31.5" customHeight="1">
      <c r="B41" s="169"/>
      <c r="C41" s="687" t="s">
        <v>48</v>
      </c>
      <c r="D41" s="687"/>
      <c r="E41" s="180">
        <v>1</v>
      </c>
      <c r="F41" s="585"/>
      <c r="G41" s="586">
        <f t="shared" si="8"/>
        <v>4</v>
      </c>
      <c r="H41" s="585"/>
      <c r="I41" s="563" t="s">
        <v>51</v>
      </c>
      <c r="J41" s="552">
        <f t="shared" si="9"/>
        <v>4</v>
      </c>
      <c r="K41" s="564">
        <f>IF(I41="Y",1,0)</f>
        <v>1</v>
      </c>
      <c r="L41" s="565"/>
      <c r="M41" s="581"/>
      <c r="N41" s="592"/>
      <c r="O41" s="169"/>
      <c r="P41" s="592"/>
      <c r="Q41" s="592"/>
      <c r="R41" s="612" t="s">
        <v>60</v>
      </c>
      <c r="S41" s="592"/>
      <c r="T41" s="613">
        <f>SUM(T12:T39)</f>
        <v>30</v>
      </c>
      <c r="U41" s="592"/>
      <c r="V41" s="614">
        <f>SUM(W12:W39)</f>
        <v>27.5</v>
      </c>
      <c r="W41" s="463"/>
      <c r="X41" s="464"/>
      <c r="Y41" s="464"/>
      <c r="Z41" s="464"/>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row>
    <row r="42" spans="1:53" s="382" customFormat="1" ht="32.25" customHeight="1" thickBot="1">
      <c r="B42" s="169"/>
      <c r="C42" s="687" t="s">
        <v>47</v>
      </c>
      <c r="D42" s="687"/>
      <c r="E42" s="180">
        <v>2</v>
      </c>
      <c r="F42" s="585"/>
      <c r="G42" s="586">
        <f t="shared" si="8"/>
        <v>8</v>
      </c>
      <c r="H42" s="585"/>
      <c r="I42" s="563" t="s">
        <v>51</v>
      </c>
      <c r="J42" s="552">
        <f t="shared" si="9"/>
        <v>8</v>
      </c>
      <c r="K42" s="564">
        <f>IF(I42="Y",1,0)</f>
        <v>1</v>
      </c>
      <c r="L42" s="565"/>
      <c r="M42" s="588"/>
      <c r="N42" s="169"/>
      <c r="O42" s="588"/>
      <c r="P42" s="588"/>
      <c r="Q42" s="169"/>
      <c r="R42" s="615"/>
      <c r="S42" s="169"/>
      <c r="T42" s="615"/>
      <c r="U42" s="169"/>
      <c r="V42" s="615"/>
      <c r="W42" s="460"/>
      <c r="X42" s="374"/>
      <c r="Y42" s="374"/>
      <c r="Z42" s="374"/>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1"/>
    </row>
    <row r="43" spans="1:53" s="382" customFormat="1" ht="28.8">
      <c r="B43" s="169"/>
      <c r="C43" s="687" t="s">
        <v>95</v>
      </c>
      <c r="D43" s="687"/>
      <c r="E43" s="180"/>
      <c r="F43" s="585"/>
      <c r="G43" s="586"/>
      <c r="H43" s="585"/>
      <c r="I43" s="586"/>
      <c r="J43" s="552">
        <f t="shared" si="9"/>
        <v>0</v>
      </c>
      <c r="K43" s="564">
        <f>IF(I43="Y",1,0)</f>
        <v>0</v>
      </c>
      <c r="L43" s="565"/>
      <c r="M43" s="810" t="s">
        <v>76</v>
      </c>
      <c r="N43" s="616"/>
      <c r="O43" s="812">
        <f>(I55+V41)/(G55+T41)</f>
        <v>0.97499999999999998</v>
      </c>
      <c r="P43" s="812"/>
      <c r="Q43" s="812"/>
      <c r="R43" s="812"/>
      <c r="S43" s="812"/>
      <c r="T43" s="812"/>
      <c r="U43" s="812"/>
      <c r="V43" s="813"/>
      <c r="W43" s="460"/>
      <c r="X43" s="374"/>
      <c r="Y43" s="374"/>
      <c r="Z43" s="374"/>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row>
    <row r="44" spans="1:53" s="382" customFormat="1" ht="16.5" customHeight="1" thickBot="1">
      <c r="B44" s="169"/>
      <c r="C44" s="687" t="s">
        <v>34</v>
      </c>
      <c r="D44" s="687"/>
      <c r="E44" s="180">
        <v>3</v>
      </c>
      <c r="F44" s="585"/>
      <c r="G44" s="586">
        <f t="shared" si="8"/>
        <v>12</v>
      </c>
      <c r="H44" s="585"/>
      <c r="I44" s="563" t="s">
        <v>52</v>
      </c>
      <c r="J44" s="552">
        <f t="shared" si="9"/>
        <v>0</v>
      </c>
      <c r="K44" s="564">
        <f t="shared" ref="K44:K46" si="10">IF(I44="Y",1,0)</f>
        <v>0</v>
      </c>
      <c r="L44" s="565"/>
      <c r="M44" s="811"/>
      <c r="N44" s="617"/>
      <c r="O44" s="814"/>
      <c r="P44" s="814"/>
      <c r="Q44" s="814"/>
      <c r="R44" s="814"/>
      <c r="S44" s="814"/>
      <c r="T44" s="814"/>
      <c r="U44" s="814"/>
      <c r="V44" s="815"/>
      <c r="W44" s="467"/>
      <c r="X44" s="374"/>
      <c r="Y44" s="374"/>
      <c r="Z44" s="374"/>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row>
    <row r="45" spans="1:53" s="382" customFormat="1" ht="16.5" customHeight="1" thickBot="1">
      <c r="B45" s="169"/>
      <c r="C45" s="687" t="s">
        <v>33</v>
      </c>
      <c r="D45" s="687"/>
      <c r="E45" s="180">
        <v>4</v>
      </c>
      <c r="F45" s="585"/>
      <c r="G45" s="586">
        <f t="shared" si="8"/>
        <v>16</v>
      </c>
      <c r="H45" s="585"/>
      <c r="I45" s="563" t="s">
        <v>51</v>
      </c>
      <c r="J45" s="552">
        <f t="shared" si="9"/>
        <v>16</v>
      </c>
      <c r="K45" s="564">
        <f t="shared" si="10"/>
        <v>1</v>
      </c>
      <c r="L45" s="565"/>
      <c r="M45" s="588"/>
      <c r="N45" s="169"/>
      <c r="O45" s="588"/>
      <c r="P45" s="588"/>
      <c r="Q45" s="169"/>
      <c r="R45" s="615"/>
      <c r="S45" s="169"/>
      <c r="T45" s="615"/>
      <c r="U45" s="169"/>
      <c r="V45" s="615"/>
      <c r="W45" s="467"/>
      <c r="X45" s="374"/>
      <c r="Y45" s="374"/>
      <c r="Z45" s="374"/>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row>
    <row r="46" spans="1:53" s="382" customFormat="1" ht="21" customHeight="1" thickBot="1">
      <c r="B46" s="169"/>
      <c r="C46" s="687" t="s">
        <v>45</v>
      </c>
      <c r="D46" s="687"/>
      <c r="E46" s="180">
        <v>5</v>
      </c>
      <c r="F46" s="585"/>
      <c r="G46" s="586">
        <f t="shared" si="8"/>
        <v>20</v>
      </c>
      <c r="H46" s="585"/>
      <c r="I46" s="563" t="s">
        <v>51</v>
      </c>
      <c r="J46" s="552">
        <f t="shared" si="9"/>
        <v>20</v>
      </c>
      <c r="K46" s="564">
        <f t="shared" si="10"/>
        <v>1</v>
      </c>
      <c r="L46" s="565"/>
      <c r="M46" s="618" t="s">
        <v>65</v>
      </c>
      <c r="N46" s="619"/>
      <c r="O46" s="659" t="s">
        <v>63</v>
      </c>
      <c r="P46" s="660"/>
      <c r="Q46" s="660"/>
      <c r="R46" s="660"/>
      <c r="S46" s="660"/>
      <c r="T46" s="660"/>
      <c r="U46" s="660"/>
      <c r="V46" s="661"/>
      <c r="W46" s="460"/>
      <c r="X46" s="374"/>
      <c r="Y46" s="374"/>
      <c r="Z46" s="374"/>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1"/>
    </row>
    <row r="47" spans="1:53" s="382" customFormat="1" ht="20.100000000000001" customHeight="1">
      <c r="B47" s="169"/>
      <c r="C47" s="169"/>
      <c r="D47" s="620" t="s">
        <v>58</v>
      </c>
      <c r="E47" s="169"/>
      <c r="F47" s="605"/>
      <c r="G47" s="604">
        <f>MAX(G40:G46)</f>
        <v>20</v>
      </c>
      <c r="H47" s="605"/>
      <c r="I47" s="621">
        <f>MAX(J40:J46)</f>
        <v>20</v>
      </c>
      <c r="J47" s="603"/>
      <c r="K47" s="564"/>
      <c r="L47" s="565"/>
      <c r="M47" s="804" t="s">
        <v>64</v>
      </c>
      <c r="N47" s="622"/>
      <c r="O47" s="806" t="str">
        <f>IF(AA25=0,0,VLOOKUP(O43,Lookups!A2:C10,IF(O46="Industrial",2,3),TRUE))</f>
        <v>6 + Exemplary</v>
      </c>
      <c r="P47" s="806"/>
      <c r="Q47" s="806"/>
      <c r="R47" s="806"/>
      <c r="S47" s="806"/>
      <c r="T47" s="806"/>
      <c r="U47" s="806"/>
      <c r="V47" s="807"/>
      <c r="W47" s="460"/>
      <c r="X47" s="374"/>
      <c r="Y47" s="374"/>
      <c r="Z47" s="374"/>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row>
    <row r="48" spans="1:53" s="382" customFormat="1" ht="20.100000000000001" customHeight="1" thickBot="1">
      <c r="B48" s="169"/>
      <c r="C48" s="169"/>
      <c r="D48" s="595"/>
      <c r="E48" s="169"/>
      <c r="F48" s="605"/>
      <c r="G48" s="605"/>
      <c r="H48" s="605"/>
      <c r="I48" s="623"/>
      <c r="J48" s="603"/>
      <c r="K48" s="564"/>
      <c r="L48" s="565"/>
      <c r="M48" s="805"/>
      <c r="N48" s="624"/>
      <c r="O48" s="808"/>
      <c r="P48" s="808"/>
      <c r="Q48" s="808"/>
      <c r="R48" s="808"/>
      <c r="S48" s="808"/>
      <c r="T48" s="808"/>
      <c r="U48" s="808"/>
      <c r="V48" s="809"/>
      <c r="W48" s="460"/>
      <c r="X48" s="374"/>
      <c r="Y48" s="374"/>
      <c r="Z48" s="374"/>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c r="AZ48" s="371"/>
      <c r="BA48" s="371"/>
    </row>
    <row r="49" spans="1:54" s="382" customFormat="1" ht="54">
      <c r="A49" s="398">
        <v>2</v>
      </c>
      <c r="B49" s="548"/>
      <c r="C49" s="179" t="s">
        <v>82</v>
      </c>
      <c r="D49" s="580"/>
      <c r="E49" s="169"/>
      <c r="F49" s="581"/>
      <c r="G49" s="582" t="s">
        <v>3</v>
      </c>
      <c r="H49" s="581"/>
      <c r="I49" s="583"/>
      <c r="J49" s="552"/>
      <c r="K49" s="564"/>
      <c r="L49" s="169"/>
      <c r="M49" s="625"/>
      <c r="N49" s="169"/>
      <c r="O49" s="816" t="str">
        <f>IF(AA25=0,AG15,"")</f>
        <v/>
      </c>
      <c r="P49" s="816"/>
      <c r="Q49" s="816"/>
      <c r="R49" s="816"/>
      <c r="S49" s="816"/>
      <c r="T49" s="816"/>
      <c r="U49" s="816"/>
      <c r="V49" s="816"/>
      <c r="W49" s="373"/>
      <c r="X49" s="374"/>
      <c r="Y49" s="374"/>
      <c r="Z49" s="374"/>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row>
    <row r="50" spans="1:54" s="382" customFormat="1" ht="15.6">
      <c r="B50" s="169"/>
      <c r="C50" s="779" t="s">
        <v>35</v>
      </c>
      <c r="D50" s="780"/>
      <c r="E50" s="552">
        <v>0</v>
      </c>
      <c r="F50" s="626"/>
      <c r="G50" s="627">
        <f>E50*$A$49</f>
        <v>0</v>
      </c>
      <c r="H50" s="627"/>
      <c r="I50" s="563" t="s">
        <v>52</v>
      </c>
      <c r="J50" s="552">
        <f t="shared" ref="J50:J52" si="11">IF(I50="Y",G50,0)</f>
        <v>0</v>
      </c>
      <c r="K50" s="564">
        <f>IF(I50="Y",1,0)</f>
        <v>0</v>
      </c>
      <c r="L50" s="169"/>
      <c r="M50" s="169"/>
      <c r="N50" s="169"/>
      <c r="O50" s="169"/>
      <c r="P50" s="169"/>
      <c r="Q50" s="169"/>
      <c r="R50" s="515"/>
      <c r="S50" s="169"/>
      <c r="T50" s="515"/>
      <c r="U50" s="169"/>
      <c r="V50" s="515"/>
      <c r="W50" s="373"/>
      <c r="X50" s="374"/>
      <c r="Y50" s="374"/>
      <c r="Z50" s="374"/>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1"/>
      <c r="AZ50" s="371"/>
      <c r="BA50" s="371"/>
    </row>
    <row r="51" spans="1:54" s="382" customFormat="1" ht="15.6">
      <c r="B51" s="169"/>
      <c r="C51" s="779" t="s">
        <v>27</v>
      </c>
      <c r="D51" s="780"/>
      <c r="E51" s="552">
        <v>5</v>
      </c>
      <c r="F51" s="626"/>
      <c r="G51" s="627">
        <v>6</v>
      </c>
      <c r="H51" s="627"/>
      <c r="I51" s="563" t="s">
        <v>51</v>
      </c>
      <c r="J51" s="552">
        <f t="shared" si="11"/>
        <v>6</v>
      </c>
      <c r="K51" s="564">
        <f t="shared" ref="K51:K52" si="12">IF(I51="Y",1,0)</f>
        <v>1</v>
      </c>
      <c r="L51" s="169"/>
      <c r="M51" s="169"/>
      <c r="N51" s="169"/>
      <c r="O51" s="169"/>
      <c r="P51" s="169"/>
      <c r="Q51" s="169"/>
      <c r="R51" s="515"/>
      <c r="S51" s="169"/>
      <c r="T51" s="515"/>
      <c r="U51" s="169"/>
      <c r="V51" s="515"/>
      <c r="W51" s="373"/>
      <c r="X51" s="374"/>
      <c r="Y51" s="374"/>
      <c r="Z51" s="374"/>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row>
    <row r="52" spans="1:54" s="382" customFormat="1" ht="31.5" customHeight="1">
      <c r="B52" s="169"/>
      <c r="C52" s="697" t="s">
        <v>100</v>
      </c>
      <c r="D52" s="698"/>
      <c r="E52" s="552"/>
      <c r="F52" s="626"/>
      <c r="G52" s="627">
        <v>10</v>
      </c>
      <c r="H52" s="627"/>
      <c r="I52" s="563" t="s">
        <v>51</v>
      </c>
      <c r="J52" s="552">
        <f t="shared" si="11"/>
        <v>10</v>
      </c>
      <c r="K52" s="564">
        <f t="shared" si="12"/>
        <v>1</v>
      </c>
      <c r="L52" s="169"/>
      <c r="M52" s="169"/>
      <c r="N52" s="169"/>
      <c r="O52" s="169"/>
      <c r="P52" s="169"/>
      <c r="Q52" s="169"/>
      <c r="R52" s="515"/>
      <c r="S52" s="169"/>
      <c r="T52" s="515"/>
      <c r="U52" s="169"/>
      <c r="V52" s="515"/>
      <c r="W52" s="373"/>
      <c r="X52" s="374"/>
      <c r="Y52" s="374"/>
      <c r="Z52" s="374"/>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c r="AZ52" s="371"/>
      <c r="BA52" s="371"/>
    </row>
    <row r="53" spans="1:54" s="382" customFormat="1" ht="15.6">
      <c r="B53" s="169"/>
      <c r="C53" s="169"/>
      <c r="D53" s="604" t="s">
        <v>58</v>
      </c>
      <c r="E53" s="169"/>
      <c r="F53" s="605"/>
      <c r="G53" s="604">
        <f>MAX(G50:G52)</f>
        <v>10</v>
      </c>
      <c r="H53" s="605"/>
      <c r="I53" s="607">
        <f>MAX(J50:J52)</f>
        <v>10</v>
      </c>
      <c r="J53" s="552"/>
      <c r="K53" s="564"/>
      <c r="L53" s="169"/>
      <c r="M53" s="169"/>
      <c r="N53" s="169"/>
      <c r="O53" s="169"/>
      <c r="P53" s="169"/>
      <c r="Q53" s="169"/>
      <c r="R53" s="515"/>
      <c r="S53" s="169"/>
      <c r="T53" s="515"/>
      <c r="U53" s="169"/>
      <c r="V53" s="515"/>
      <c r="W53" s="373"/>
      <c r="X53" s="374"/>
      <c r="Y53" s="374"/>
      <c r="Z53" s="374"/>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1"/>
      <c r="AZ53" s="371"/>
      <c r="BA53" s="371"/>
    </row>
    <row r="54" spans="1:54" s="382" customFormat="1" ht="15" customHeight="1">
      <c r="B54" s="169"/>
      <c r="C54" s="169"/>
      <c r="D54" s="604"/>
      <c r="E54" s="169"/>
      <c r="F54" s="590"/>
      <c r="G54" s="590"/>
      <c r="H54" s="590"/>
      <c r="I54" s="590"/>
      <c r="J54" s="552"/>
      <c r="K54" s="564"/>
      <c r="L54" s="169"/>
      <c r="M54" s="169"/>
      <c r="N54" s="169"/>
      <c r="O54" s="169"/>
      <c r="P54" s="169"/>
      <c r="Q54" s="169"/>
      <c r="R54" s="515"/>
      <c r="S54" s="169"/>
      <c r="T54" s="515"/>
      <c r="U54" s="169"/>
      <c r="V54" s="515"/>
      <c r="W54" s="373"/>
      <c r="X54" s="374"/>
      <c r="Y54" s="374"/>
      <c r="Z54" s="374"/>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c r="AZ54" s="371"/>
      <c r="BA54" s="371"/>
    </row>
    <row r="55" spans="1:54" ht="15.6">
      <c r="B55" s="169"/>
      <c r="C55" s="170"/>
      <c r="D55" s="171" t="s">
        <v>59</v>
      </c>
      <c r="E55" s="172"/>
      <c r="F55" s="173"/>
      <c r="G55" s="628">
        <f>G14+G26+G32+G37+G47+G53</f>
        <v>70</v>
      </c>
      <c r="H55" s="173"/>
      <c r="I55" s="628">
        <f>I14+I26+I32+I37+I47+I53</f>
        <v>70</v>
      </c>
      <c r="J55" s="174"/>
      <c r="K55" s="175"/>
      <c r="L55" s="176"/>
      <c r="M55" s="176"/>
      <c r="N55" s="176"/>
      <c r="O55" s="176"/>
      <c r="P55" s="176"/>
      <c r="Q55" s="176"/>
      <c r="R55" s="176"/>
      <c r="S55" s="176"/>
      <c r="T55" s="176"/>
      <c r="U55" s="176"/>
      <c r="V55" s="176"/>
      <c r="W55" s="482"/>
      <c r="X55" s="483"/>
      <c r="Y55" s="483"/>
      <c r="Z55" s="483"/>
      <c r="AA55" s="397"/>
      <c r="AB55" s="397"/>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7"/>
      <c r="AY55" s="397"/>
      <c r="AZ55" s="397"/>
      <c r="BA55" s="397"/>
      <c r="BB55" s="397"/>
    </row>
    <row r="56" spans="1:54" ht="15.6">
      <c r="B56" s="169"/>
      <c r="C56" s="170"/>
      <c r="D56" s="171"/>
      <c r="E56" s="172"/>
      <c r="F56" s="173"/>
      <c r="G56" s="628"/>
      <c r="H56" s="173"/>
      <c r="I56" s="628"/>
      <c r="J56" s="174"/>
      <c r="K56" s="175"/>
      <c r="L56" s="176"/>
      <c r="M56" s="176"/>
      <c r="N56" s="176"/>
      <c r="O56" s="176"/>
      <c r="P56" s="176"/>
      <c r="Q56" s="176"/>
      <c r="R56" s="176"/>
      <c r="S56" s="176"/>
      <c r="T56" s="176"/>
      <c r="U56" s="176"/>
      <c r="V56" s="176"/>
      <c r="W56" s="482"/>
      <c r="X56" s="483"/>
      <c r="Y56" s="483"/>
      <c r="Z56" s="483"/>
      <c r="AA56" s="397"/>
      <c r="AB56" s="397"/>
      <c r="AC56" s="397"/>
      <c r="AD56" s="397"/>
      <c r="AE56" s="397"/>
      <c r="AF56" s="397"/>
      <c r="AG56" s="397"/>
      <c r="AH56" s="397"/>
      <c r="AI56" s="397"/>
      <c r="AJ56" s="397"/>
      <c r="AK56" s="397"/>
      <c r="AL56" s="397"/>
      <c r="AM56" s="397"/>
      <c r="AN56" s="397"/>
      <c r="AO56" s="397"/>
      <c r="AP56" s="397"/>
      <c r="AQ56" s="397"/>
      <c r="AR56" s="397"/>
      <c r="AS56" s="397"/>
      <c r="AT56" s="397"/>
      <c r="AU56" s="397"/>
      <c r="AV56" s="397"/>
      <c r="AW56" s="397"/>
      <c r="AX56" s="397"/>
      <c r="AY56" s="397"/>
      <c r="AZ56" s="397"/>
      <c r="BA56" s="397"/>
      <c r="BB56" s="397"/>
    </row>
    <row r="57" spans="1:54">
      <c r="B57" s="169"/>
      <c r="C57" s="177"/>
      <c r="D57" s="177"/>
      <c r="E57" s="177"/>
      <c r="F57" s="177"/>
      <c r="G57" s="177"/>
      <c r="H57" s="177"/>
      <c r="I57" s="177"/>
      <c r="J57" s="176"/>
      <c r="K57" s="178"/>
      <c r="L57" s="176"/>
      <c r="M57" s="176"/>
      <c r="N57" s="176"/>
      <c r="O57" s="176"/>
      <c r="P57" s="176"/>
      <c r="Q57" s="176"/>
      <c r="R57" s="629"/>
      <c r="S57" s="176"/>
      <c r="T57" s="629"/>
      <c r="U57" s="176"/>
      <c r="V57" s="629"/>
      <c r="W57" s="482"/>
      <c r="X57" s="483"/>
      <c r="Y57" s="483"/>
      <c r="Z57" s="483"/>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97"/>
      <c r="BB57" s="397"/>
    </row>
    <row r="58" spans="1:54" ht="18">
      <c r="B58" s="169"/>
      <c r="C58" s="179" t="s">
        <v>108</v>
      </c>
      <c r="D58" s="176"/>
      <c r="E58" s="176"/>
      <c r="F58" s="176"/>
      <c r="G58" s="176"/>
      <c r="H58" s="176"/>
      <c r="I58" s="176"/>
      <c r="J58" s="176"/>
      <c r="K58" s="178"/>
      <c r="L58" s="176"/>
      <c r="M58" s="176"/>
      <c r="N58" s="176"/>
      <c r="O58" s="176"/>
      <c r="P58" s="176"/>
      <c r="Q58" s="176"/>
      <c r="R58" s="629"/>
      <c r="S58" s="176"/>
      <c r="T58" s="629"/>
      <c r="U58" s="176"/>
      <c r="V58" s="629"/>
      <c r="W58" s="482"/>
      <c r="X58" s="483"/>
      <c r="Y58" s="483"/>
      <c r="Z58" s="483"/>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B58" s="397"/>
    </row>
    <row r="59" spans="1:54" ht="37.5" customHeight="1">
      <c r="B59" s="169"/>
      <c r="C59" s="687" t="s">
        <v>107</v>
      </c>
      <c r="D59" s="687"/>
      <c r="E59" s="180">
        <v>0</v>
      </c>
      <c r="F59" s="181"/>
      <c r="G59" s="630"/>
      <c r="H59" s="182"/>
      <c r="I59" s="176"/>
      <c r="J59" s="176"/>
      <c r="K59" s="178"/>
      <c r="L59" s="176"/>
      <c r="M59" s="176"/>
      <c r="N59" s="176"/>
      <c r="O59" s="176"/>
      <c r="P59" s="176"/>
      <c r="Q59" s="176"/>
      <c r="R59" s="629"/>
      <c r="S59" s="176"/>
      <c r="T59" s="629"/>
      <c r="U59" s="176"/>
      <c r="V59" s="629"/>
      <c r="W59" s="482"/>
      <c r="X59" s="483"/>
      <c r="Y59" s="483"/>
      <c r="Z59" s="483"/>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B59" s="397"/>
    </row>
    <row r="60" spans="1:54" ht="15.6">
      <c r="B60" s="169"/>
      <c r="C60" s="631" t="s">
        <v>149</v>
      </c>
      <c r="D60" s="632"/>
      <c r="E60" s="180"/>
      <c r="F60" s="182"/>
      <c r="G60" s="630"/>
      <c r="H60" s="182"/>
      <c r="I60" s="176"/>
      <c r="J60" s="176"/>
      <c r="K60" s="178"/>
      <c r="L60" s="176"/>
      <c r="M60" s="176"/>
      <c r="N60" s="176"/>
      <c r="O60" s="176"/>
      <c r="P60" s="176"/>
      <c r="Q60" s="176"/>
      <c r="R60" s="629"/>
      <c r="S60" s="176"/>
      <c r="T60" s="629"/>
      <c r="U60" s="176"/>
      <c r="V60" s="629"/>
      <c r="W60" s="482"/>
      <c r="X60" s="483"/>
      <c r="Y60" s="483"/>
      <c r="Z60" s="483"/>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B60" s="397"/>
    </row>
    <row r="61" spans="1:54" ht="15.6">
      <c r="B61" s="169"/>
      <c r="C61" s="817"/>
      <c r="D61" s="818"/>
      <c r="E61" s="180"/>
      <c r="F61" s="182"/>
      <c r="G61" s="630"/>
      <c r="H61" s="182"/>
      <c r="I61" s="176"/>
      <c r="J61" s="176"/>
      <c r="K61" s="178"/>
      <c r="L61" s="176"/>
      <c r="M61" s="176"/>
      <c r="N61" s="176"/>
      <c r="O61" s="176"/>
      <c r="P61" s="176"/>
      <c r="Q61" s="176"/>
      <c r="R61" s="629"/>
      <c r="S61" s="176"/>
      <c r="T61" s="629"/>
      <c r="U61" s="176"/>
      <c r="V61" s="629"/>
      <c r="W61" s="482"/>
      <c r="X61" s="483"/>
      <c r="Y61" s="483"/>
      <c r="Z61" s="483"/>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7"/>
      <c r="AY61" s="397"/>
      <c r="AZ61" s="397"/>
      <c r="BA61" s="397"/>
      <c r="BB61" s="397"/>
    </row>
    <row r="62" spans="1:54" ht="15.6">
      <c r="B62" s="169"/>
      <c r="C62" s="817"/>
      <c r="D62" s="819"/>
      <c r="E62" s="176"/>
      <c r="F62" s="176"/>
      <c r="G62" s="183"/>
      <c r="H62" s="176"/>
      <c r="I62" s="176"/>
      <c r="J62" s="176"/>
      <c r="K62" s="178"/>
      <c r="L62" s="176"/>
      <c r="M62" s="176"/>
      <c r="N62" s="176"/>
      <c r="O62" s="176"/>
      <c r="P62" s="176"/>
      <c r="Q62" s="176"/>
      <c r="R62" s="629"/>
      <c r="S62" s="176"/>
      <c r="T62" s="629"/>
      <c r="U62" s="176"/>
      <c r="V62" s="629"/>
      <c r="W62" s="482"/>
      <c r="X62" s="483"/>
      <c r="Y62" s="483"/>
      <c r="Z62" s="483"/>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row>
    <row r="63" spans="1:54" ht="15.6">
      <c r="B63" s="169"/>
      <c r="C63" s="687" t="s">
        <v>112</v>
      </c>
      <c r="D63" s="687"/>
      <c r="E63" s="176"/>
      <c r="F63" s="176"/>
      <c r="G63" s="183"/>
      <c r="H63" s="176"/>
      <c r="I63" s="176"/>
      <c r="J63" s="176"/>
      <c r="K63" s="178"/>
      <c r="L63" s="176"/>
      <c r="M63" s="176"/>
      <c r="N63" s="176"/>
      <c r="O63" s="176"/>
      <c r="P63" s="176"/>
      <c r="Q63" s="176"/>
      <c r="R63" s="629"/>
      <c r="S63" s="176"/>
      <c r="T63" s="629"/>
      <c r="U63" s="176"/>
      <c r="V63" s="629"/>
      <c r="W63" s="482"/>
      <c r="X63" s="483"/>
      <c r="Y63" s="483"/>
      <c r="Z63" s="483"/>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7"/>
      <c r="AY63" s="397"/>
      <c r="AZ63" s="397"/>
      <c r="BA63" s="397"/>
      <c r="BB63" s="397"/>
    </row>
    <row r="64" spans="1:54" ht="15.6">
      <c r="B64" s="169"/>
      <c r="C64" s="687" t="s">
        <v>113</v>
      </c>
      <c r="D64" s="687"/>
      <c r="E64" s="180">
        <v>0</v>
      </c>
      <c r="F64" s="181"/>
      <c r="G64" s="630"/>
      <c r="H64" s="633"/>
      <c r="I64" s="563" t="s">
        <v>52</v>
      </c>
      <c r="J64" s="176"/>
      <c r="K64" s="178"/>
      <c r="L64" s="176"/>
      <c r="M64" s="176"/>
      <c r="N64" s="176"/>
      <c r="O64" s="176"/>
      <c r="P64" s="176"/>
      <c r="Q64" s="176"/>
      <c r="R64" s="629"/>
      <c r="S64" s="176"/>
      <c r="T64" s="629"/>
      <c r="U64" s="176"/>
      <c r="V64" s="629"/>
      <c r="W64" s="482"/>
      <c r="X64" s="483"/>
      <c r="Y64" s="483"/>
      <c r="Z64" s="483"/>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7"/>
      <c r="AY64" s="397"/>
      <c r="AZ64" s="397"/>
      <c r="BA64" s="397"/>
      <c r="BB64" s="397"/>
    </row>
    <row r="65" spans="2:54" ht="36" customHeight="1">
      <c r="B65" s="169"/>
      <c r="C65" s="687" t="s">
        <v>120</v>
      </c>
      <c r="D65" s="687"/>
      <c r="E65" s="180"/>
      <c r="F65" s="181"/>
      <c r="G65" s="630"/>
      <c r="H65" s="633"/>
      <c r="I65" s="563" t="s">
        <v>52</v>
      </c>
      <c r="J65" s="176"/>
      <c r="K65" s="178"/>
      <c r="L65" s="176"/>
      <c r="M65" s="176"/>
      <c r="N65" s="176"/>
      <c r="O65" s="176"/>
      <c r="P65" s="176"/>
      <c r="Q65" s="176"/>
      <c r="R65" s="629"/>
      <c r="S65" s="176"/>
      <c r="T65" s="629"/>
      <c r="U65" s="176"/>
      <c r="V65" s="629"/>
      <c r="W65" s="482"/>
      <c r="X65" s="483"/>
      <c r="Y65" s="483"/>
      <c r="Z65" s="483"/>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row>
    <row r="66" spans="2:54" ht="15.6">
      <c r="B66" s="169"/>
      <c r="C66" s="697" t="s">
        <v>114</v>
      </c>
      <c r="D66" s="698"/>
      <c r="E66" s="180"/>
      <c r="F66" s="181"/>
      <c r="G66" s="630"/>
      <c r="H66" s="633"/>
      <c r="I66" s="563" t="s">
        <v>52</v>
      </c>
      <c r="J66" s="176"/>
      <c r="K66" s="178"/>
      <c r="L66" s="176"/>
      <c r="M66" s="176"/>
      <c r="N66" s="176"/>
      <c r="O66" s="176"/>
      <c r="P66" s="176"/>
      <c r="Q66" s="176"/>
      <c r="R66" s="629"/>
      <c r="S66" s="176"/>
      <c r="T66" s="629"/>
      <c r="U66" s="176"/>
      <c r="V66" s="629"/>
      <c r="W66" s="482"/>
      <c r="X66" s="483"/>
      <c r="Y66" s="483"/>
      <c r="Z66" s="483"/>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7"/>
      <c r="AY66" s="397"/>
      <c r="AZ66" s="397"/>
      <c r="BA66" s="397"/>
      <c r="BB66" s="397"/>
    </row>
    <row r="67" spans="2:54" ht="15.6">
      <c r="B67" s="169"/>
      <c r="C67" s="702" t="s">
        <v>115</v>
      </c>
      <c r="D67" s="703"/>
      <c r="E67" s="180"/>
      <c r="F67" s="181"/>
      <c r="G67" s="630"/>
      <c r="H67" s="633"/>
      <c r="I67" s="634" t="s">
        <v>52</v>
      </c>
      <c r="J67" s="176"/>
      <c r="K67" s="178"/>
      <c r="L67" s="176"/>
      <c r="M67" s="176"/>
      <c r="N67" s="176"/>
      <c r="O67" s="176"/>
      <c r="P67" s="176"/>
      <c r="Q67" s="176"/>
      <c r="R67" s="629"/>
      <c r="S67" s="176"/>
      <c r="T67" s="629"/>
      <c r="U67" s="176"/>
      <c r="V67" s="629"/>
      <c r="W67" s="482"/>
      <c r="X67" s="483"/>
      <c r="Y67" s="483"/>
      <c r="Z67" s="483"/>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7"/>
      <c r="AY67" s="397"/>
      <c r="AZ67" s="397"/>
      <c r="BA67" s="397"/>
      <c r="BB67" s="397"/>
    </row>
    <row r="68" spans="2:54" ht="15.6">
      <c r="B68" s="169"/>
      <c r="C68" s="687" t="s">
        <v>103</v>
      </c>
      <c r="D68" s="687"/>
      <c r="E68" s="180"/>
      <c r="F68" s="181"/>
      <c r="G68" s="820" t="s">
        <v>150</v>
      </c>
      <c r="H68" s="821"/>
      <c r="I68" s="821"/>
      <c r="J68" s="821"/>
      <c r="K68" s="822"/>
      <c r="L68" s="176"/>
      <c r="M68" s="176"/>
      <c r="N68" s="176"/>
      <c r="O68" s="176"/>
      <c r="P68" s="176"/>
      <c r="Q68" s="176"/>
      <c r="R68" s="629"/>
      <c r="S68" s="176"/>
      <c r="T68" s="629"/>
      <c r="U68" s="176"/>
      <c r="V68" s="629"/>
      <c r="W68" s="482"/>
      <c r="X68" s="483"/>
      <c r="Y68" s="483"/>
      <c r="Z68" s="483"/>
      <c r="AA68" s="397"/>
      <c r="AB68" s="397"/>
      <c r="AC68" s="397"/>
      <c r="AD68" s="397"/>
      <c r="AE68" s="397"/>
      <c r="AF68" s="397"/>
      <c r="AG68" s="397"/>
      <c r="AH68" s="397"/>
      <c r="AI68" s="397"/>
      <c r="AJ68" s="397"/>
      <c r="AK68" s="397"/>
      <c r="AL68" s="397"/>
      <c r="AM68" s="397"/>
      <c r="AN68" s="397"/>
      <c r="AO68" s="397"/>
      <c r="AP68" s="397"/>
      <c r="AQ68" s="397"/>
      <c r="AR68" s="397"/>
      <c r="AS68" s="397"/>
      <c r="AT68" s="397"/>
      <c r="AU68" s="397"/>
      <c r="AV68" s="397"/>
      <c r="AW68" s="397"/>
      <c r="AX68" s="397"/>
      <c r="AY68" s="397"/>
      <c r="AZ68" s="397"/>
      <c r="BA68" s="397"/>
      <c r="BB68" s="397"/>
    </row>
    <row r="69" spans="2:54" ht="31.5" customHeight="1">
      <c r="B69" s="169"/>
      <c r="C69" s="697" t="s">
        <v>111</v>
      </c>
      <c r="D69" s="698"/>
      <c r="E69" s="180"/>
      <c r="F69" s="181"/>
      <c r="G69" s="630"/>
      <c r="H69" s="182"/>
      <c r="I69" s="182"/>
      <c r="J69" s="176"/>
      <c r="K69" s="178"/>
      <c r="L69" s="176"/>
      <c r="M69" s="176"/>
      <c r="N69" s="176"/>
      <c r="O69" s="176"/>
      <c r="P69" s="176"/>
      <c r="Q69" s="176"/>
      <c r="R69" s="629"/>
      <c r="S69" s="176"/>
      <c r="T69" s="629"/>
      <c r="U69" s="176"/>
      <c r="V69" s="629"/>
      <c r="W69" s="482"/>
      <c r="X69" s="483"/>
      <c r="Y69" s="483"/>
      <c r="Z69" s="483"/>
      <c r="AA69" s="397"/>
      <c r="AB69" s="397"/>
      <c r="AC69" s="397"/>
      <c r="AD69" s="397"/>
      <c r="AE69" s="397"/>
      <c r="AF69" s="397"/>
      <c r="AG69" s="397"/>
      <c r="AH69" s="397"/>
      <c r="AI69" s="397"/>
      <c r="AJ69" s="397"/>
      <c r="AK69" s="397"/>
      <c r="AL69" s="397"/>
      <c r="AM69" s="397"/>
      <c r="AN69" s="397"/>
      <c r="AO69" s="397"/>
      <c r="AP69" s="397"/>
      <c r="AQ69" s="397"/>
      <c r="AR69" s="397"/>
      <c r="AS69" s="397"/>
      <c r="AT69" s="397"/>
      <c r="AU69" s="397"/>
      <c r="AV69" s="397"/>
      <c r="AW69" s="397"/>
      <c r="AX69" s="397"/>
      <c r="AY69" s="397"/>
      <c r="AZ69" s="397"/>
      <c r="BA69" s="397"/>
      <c r="BB69" s="397"/>
    </row>
    <row r="70" spans="2:54" ht="15.6">
      <c r="B70" s="169"/>
      <c r="C70" s="702" t="s">
        <v>116</v>
      </c>
      <c r="D70" s="703"/>
      <c r="E70" s="180"/>
      <c r="F70" s="181"/>
      <c r="G70" s="820" t="s">
        <v>150</v>
      </c>
      <c r="H70" s="821"/>
      <c r="I70" s="821"/>
      <c r="J70" s="821"/>
      <c r="K70" s="822"/>
      <c r="L70" s="176"/>
      <c r="M70" s="176"/>
      <c r="N70" s="176"/>
      <c r="O70" s="176"/>
      <c r="P70" s="176"/>
      <c r="Q70" s="176"/>
      <c r="R70" s="629"/>
      <c r="S70" s="176"/>
      <c r="T70" s="629"/>
      <c r="U70" s="176"/>
      <c r="V70" s="629"/>
      <c r="W70" s="482"/>
      <c r="X70" s="483"/>
      <c r="Y70" s="483"/>
      <c r="Z70" s="483"/>
      <c r="AA70" s="397"/>
      <c r="AB70" s="397"/>
      <c r="AC70" s="397"/>
      <c r="AD70" s="397"/>
      <c r="AE70" s="397"/>
      <c r="AF70" s="397"/>
      <c r="AG70" s="397"/>
      <c r="AH70" s="397"/>
      <c r="AI70" s="397"/>
      <c r="AJ70" s="397"/>
      <c r="AK70" s="397"/>
      <c r="AL70" s="397"/>
      <c r="AM70" s="397"/>
      <c r="AN70" s="397"/>
      <c r="AO70" s="397"/>
      <c r="AP70" s="397"/>
      <c r="AQ70" s="397"/>
      <c r="AR70" s="397"/>
      <c r="AS70" s="397"/>
      <c r="AT70" s="397"/>
      <c r="AU70" s="397"/>
      <c r="AV70" s="397"/>
      <c r="AW70" s="397"/>
      <c r="AX70" s="397"/>
      <c r="AY70" s="397"/>
      <c r="AZ70" s="397"/>
      <c r="BA70" s="397"/>
      <c r="BB70" s="397"/>
    </row>
    <row r="71" spans="2:54" ht="15.6">
      <c r="B71" s="169"/>
      <c r="C71" s="687" t="s">
        <v>117</v>
      </c>
      <c r="D71" s="687"/>
      <c r="E71" s="180"/>
      <c r="F71" s="181"/>
      <c r="G71" s="820" t="s">
        <v>150</v>
      </c>
      <c r="H71" s="821"/>
      <c r="I71" s="821"/>
      <c r="J71" s="821"/>
      <c r="K71" s="822"/>
      <c r="L71" s="176"/>
      <c r="M71" s="176"/>
      <c r="N71" s="176"/>
      <c r="O71" s="176"/>
      <c r="P71" s="176"/>
      <c r="Q71" s="176"/>
      <c r="R71" s="629"/>
      <c r="S71" s="176"/>
      <c r="T71" s="629"/>
      <c r="U71" s="176"/>
      <c r="V71" s="629"/>
      <c r="W71" s="482"/>
      <c r="X71" s="483"/>
      <c r="Y71" s="483"/>
      <c r="Z71" s="483"/>
      <c r="AA71" s="397"/>
      <c r="AB71" s="397"/>
      <c r="AC71" s="397"/>
      <c r="AD71" s="397"/>
      <c r="AE71" s="397"/>
      <c r="AF71" s="397"/>
      <c r="AG71" s="397"/>
      <c r="AH71" s="397"/>
      <c r="AI71" s="397"/>
      <c r="AJ71" s="397"/>
      <c r="AK71" s="397"/>
      <c r="AL71" s="397"/>
      <c r="AM71" s="397"/>
      <c r="AN71" s="397"/>
      <c r="AO71" s="397"/>
      <c r="AP71" s="397"/>
      <c r="AQ71" s="397"/>
      <c r="AR71" s="397"/>
      <c r="AS71" s="397"/>
      <c r="AT71" s="397"/>
      <c r="AU71" s="397"/>
      <c r="AV71" s="397"/>
      <c r="AW71" s="397"/>
      <c r="AX71" s="397"/>
      <c r="AY71" s="397"/>
      <c r="AZ71" s="397"/>
      <c r="BA71" s="397"/>
      <c r="BB71" s="397"/>
    </row>
    <row r="72" spans="2:54" ht="15.6">
      <c r="B72" s="169"/>
      <c r="C72" s="687" t="s">
        <v>118</v>
      </c>
      <c r="D72" s="687"/>
      <c r="E72" s="180"/>
      <c r="F72" s="181"/>
      <c r="G72" s="820" t="s">
        <v>150</v>
      </c>
      <c r="H72" s="821"/>
      <c r="I72" s="821"/>
      <c r="J72" s="821"/>
      <c r="K72" s="822"/>
      <c r="L72" s="176"/>
      <c r="M72" s="176"/>
      <c r="N72" s="176"/>
      <c r="O72" s="176"/>
      <c r="P72" s="176"/>
      <c r="Q72" s="176"/>
      <c r="R72" s="629"/>
      <c r="S72" s="176"/>
      <c r="T72" s="629"/>
      <c r="U72" s="176"/>
      <c r="V72" s="629"/>
      <c r="W72" s="482"/>
      <c r="X72" s="483"/>
      <c r="Y72" s="483"/>
      <c r="Z72" s="483"/>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7"/>
    </row>
    <row r="73" spans="2:54" ht="15.6">
      <c r="B73" s="169"/>
      <c r="C73" s="687" t="s">
        <v>119</v>
      </c>
      <c r="D73" s="687"/>
      <c r="E73" s="180"/>
      <c r="F73" s="181"/>
      <c r="G73" s="820" t="s">
        <v>150</v>
      </c>
      <c r="H73" s="821"/>
      <c r="I73" s="821"/>
      <c r="J73" s="821"/>
      <c r="K73" s="822"/>
      <c r="L73" s="176"/>
      <c r="M73" s="176"/>
      <c r="N73" s="176"/>
      <c r="O73" s="176"/>
      <c r="P73" s="176"/>
      <c r="Q73" s="176"/>
      <c r="R73" s="629"/>
      <c r="S73" s="176"/>
      <c r="T73" s="629"/>
      <c r="U73" s="176"/>
      <c r="V73" s="629"/>
      <c r="W73" s="482"/>
      <c r="X73" s="483"/>
      <c r="Y73" s="483"/>
      <c r="Z73" s="483"/>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7"/>
      <c r="AY73" s="397"/>
      <c r="AZ73" s="397"/>
      <c r="BA73" s="397"/>
      <c r="BB73" s="397"/>
    </row>
    <row r="74" spans="2:54" ht="15.6">
      <c r="B74" s="169"/>
      <c r="C74" s="823" t="s">
        <v>110</v>
      </c>
      <c r="D74" s="823"/>
      <c r="E74" s="180"/>
      <c r="F74" s="181"/>
      <c r="G74" s="820"/>
      <c r="H74" s="821"/>
      <c r="I74" s="821"/>
      <c r="J74" s="821"/>
      <c r="K74" s="822"/>
      <c r="L74" s="176"/>
      <c r="M74" s="176"/>
      <c r="N74" s="176"/>
      <c r="O74" s="176"/>
      <c r="P74" s="176"/>
      <c r="Q74" s="176"/>
      <c r="R74" s="629"/>
      <c r="S74" s="176"/>
      <c r="T74" s="629"/>
      <c r="U74" s="176"/>
      <c r="V74" s="629"/>
      <c r="W74" s="482"/>
      <c r="X74" s="483"/>
      <c r="Y74" s="483"/>
      <c r="Z74" s="483"/>
      <c r="AA74" s="397"/>
      <c r="AB74" s="397"/>
      <c r="AC74" s="397"/>
      <c r="AD74" s="397"/>
      <c r="AE74" s="397"/>
      <c r="AF74" s="397"/>
      <c r="AG74" s="397"/>
      <c r="AH74" s="397"/>
      <c r="AI74" s="397"/>
      <c r="AJ74" s="397"/>
      <c r="AK74" s="397"/>
      <c r="AL74" s="397"/>
      <c r="AM74" s="397"/>
      <c r="AN74" s="397"/>
      <c r="AO74" s="397"/>
      <c r="AP74" s="397"/>
      <c r="AQ74" s="397"/>
      <c r="AR74" s="397"/>
      <c r="AS74" s="397"/>
      <c r="AT74" s="397"/>
      <c r="AU74" s="397"/>
      <c r="AV74" s="397"/>
      <c r="AW74" s="397"/>
      <c r="AX74" s="397"/>
      <c r="AY74" s="397"/>
      <c r="AZ74" s="397"/>
      <c r="BA74" s="397"/>
      <c r="BB74" s="397"/>
    </row>
    <row r="75" spans="2:54">
      <c r="C75" s="397"/>
      <c r="D75" s="397"/>
      <c r="E75" s="397"/>
      <c r="F75" s="397"/>
      <c r="G75" s="397"/>
      <c r="H75" s="397"/>
      <c r="I75" s="397"/>
      <c r="J75" s="397"/>
      <c r="K75" s="490"/>
      <c r="L75" s="491"/>
      <c r="M75" s="397"/>
      <c r="N75" s="397"/>
      <c r="O75" s="397"/>
      <c r="P75" s="397"/>
      <c r="Q75" s="397"/>
      <c r="R75" s="482"/>
      <c r="S75" s="397"/>
      <c r="T75" s="482"/>
      <c r="U75" s="397"/>
      <c r="V75" s="482"/>
      <c r="W75" s="482"/>
      <c r="X75" s="483"/>
      <c r="Y75" s="483"/>
      <c r="Z75" s="483"/>
      <c r="AA75" s="397"/>
      <c r="AB75" s="397"/>
      <c r="AC75" s="397"/>
      <c r="AD75" s="397"/>
      <c r="AE75" s="397"/>
      <c r="AF75" s="397"/>
      <c r="AG75" s="397"/>
      <c r="AH75" s="397"/>
      <c r="AI75" s="397"/>
      <c r="AJ75" s="397"/>
      <c r="AK75" s="397"/>
      <c r="AL75" s="397"/>
      <c r="AM75" s="397"/>
      <c r="AN75" s="397"/>
      <c r="AO75" s="397"/>
      <c r="AP75" s="397"/>
      <c r="AQ75" s="397"/>
      <c r="AR75" s="397"/>
      <c r="AS75" s="397"/>
      <c r="AT75" s="397"/>
      <c r="AU75" s="397"/>
      <c r="AV75" s="397"/>
      <c r="AW75" s="397"/>
      <c r="AX75" s="397"/>
      <c r="AY75" s="397"/>
      <c r="AZ75" s="397"/>
      <c r="BA75" s="397"/>
      <c r="BB75" s="397"/>
    </row>
    <row r="76" spans="2:54">
      <c r="C76" s="397"/>
      <c r="D76" s="397"/>
      <c r="E76" s="397"/>
      <c r="F76" s="397"/>
      <c r="G76" s="397"/>
      <c r="H76" s="397"/>
      <c r="I76" s="397"/>
      <c r="J76" s="397"/>
      <c r="K76" s="490"/>
      <c r="L76" s="491"/>
      <c r="M76" s="397"/>
      <c r="N76" s="397"/>
      <c r="O76" s="397"/>
      <c r="P76" s="397"/>
      <c r="Q76" s="397"/>
      <c r="R76" s="482"/>
      <c r="S76" s="397"/>
      <c r="T76" s="482"/>
      <c r="U76" s="397"/>
      <c r="V76" s="482"/>
      <c r="W76" s="482"/>
      <c r="X76" s="483"/>
      <c r="Y76" s="483"/>
      <c r="Z76" s="483"/>
      <c r="AA76" s="397"/>
      <c r="AB76" s="397"/>
      <c r="AC76" s="397"/>
      <c r="AD76" s="397"/>
      <c r="AE76" s="397"/>
      <c r="AF76" s="397"/>
      <c r="AG76" s="397"/>
      <c r="AH76" s="397"/>
      <c r="AI76" s="397"/>
      <c r="AJ76" s="397"/>
      <c r="AK76" s="397"/>
      <c r="AL76" s="397"/>
      <c r="AM76" s="397"/>
      <c r="AN76" s="397"/>
      <c r="AO76" s="397"/>
      <c r="AP76" s="397"/>
      <c r="AQ76" s="397"/>
      <c r="AR76" s="397"/>
      <c r="AS76" s="397"/>
      <c r="AT76" s="397"/>
      <c r="AU76" s="397"/>
      <c r="AV76" s="397"/>
      <c r="AW76" s="397"/>
      <c r="AX76" s="397"/>
      <c r="AY76" s="397"/>
      <c r="AZ76" s="397"/>
      <c r="BA76" s="397"/>
      <c r="BB76" s="397"/>
    </row>
    <row r="77" spans="2:54">
      <c r="C77" s="397"/>
      <c r="D77" s="397"/>
      <c r="E77" s="397"/>
      <c r="F77" s="397"/>
      <c r="G77" s="397"/>
      <c r="H77" s="397"/>
      <c r="I77" s="397"/>
      <c r="J77" s="397"/>
      <c r="K77" s="490"/>
      <c r="L77" s="491"/>
      <c r="M77" s="397"/>
      <c r="N77" s="397"/>
      <c r="O77" s="397"/>
      <c r="P77" s="397"/>
      <c r="Q77" s="397"/>
      <c r="R77" s="482"/>
      <c r="S77" s="397"/>
      <c r="T77" s="482"/>
      <c r="U77" s="397"/>
      <c r="V77" s="482"/>
      <c r="W77" s="482"/>
      <c r="X77" s="483"/>
      <c r="Y77" s="483"/>
      <c r="Z77" s="483"/>
      <c r="AA77" s="397"/>
      <c r="AB77" s="397"/>
      <c r="AC77" s="397"/>
      <c r="AD77" s="397"/>
      <c r="AE77" s="397"/>
      <c r="AF77" s="397"/>
      <c r="AG77" s="397"/>
      <c r="AH77" s="397"/>
      <c r="AI77" s="397"/>
      <c r="AJ77" s="397"/>
      <c r="AK77" s="397"/>
      <c r="AL77" s="397"/>
      <c r="AM77" s="397"/>
      <c r="AN77" s="397"/>
      <c r="AO77" s="397"/>
      <c r="AP77" s="397"/>
      <c r="AQ77" s="397"/>
      <c r="AR77" s="397"/>
      <c r="AS77" s="397"/>
      <c r="AT77" s="397"/>
      <c r="AU77" s="397"/>
      <c r="AV77" s="397"/>
      <c r="AW77" s="397"/>
      <c r="AX77" s="397"/>
      <c r="AY77" s="397"/>
      <c r="AZ77" s="397"/>
      <c r="BA77" s="397"/>
      <c r="BB77" s="397"/>
    </row>
    <row r="78" spans="2:54">
      <c r="C78" s="397"/>
      <c r="D78" s="397"/>
      <c r="E78" s="397"/>
      <c r="F78" s="397"/>
      <c r="G78" s="397"/>
      <c r="H78" s="397"/>
      <c r="I78" s="397"/>
      <c r="J78" s="397"/>
      <c r="K78" s="490"/>
      <c r="L78" s="491"/>
      <c r="M78" s="397"/>
      <c r="N78" s="397"/>
      <c r="O78" s="397"/>
      <c r="P78" s="397"/>
      <c r="Q78" s="397"/>
      <c r="R78" s="482"/>
      <c r="S78" s="397"/>
      <c r="T78" s="482"/>
      <c r="U78" s="397"/>
      <c r="V78" s="482"/>
      <c r="W78" s="482"/>
      <c r="X78" s="483"/>
      <c r="Y78" s="483"/>
      <c r="Z78" s="483"/>
      <c r="AA78" s="397"/>
      <c r="AB78" s="397"/>
      <c r="AC78" s="397"/>
      <c r="AD78" s="397"/>
      <c r="AE78" s="397"/>
      <c r="AF78" s="397"/>
      <c r="AG78" s="397"/>
      <c r="AH78" s="397"/>
      <c r="AI78" s="397"/>
      <c r="AJ78" s="397"/>
      <c r="AK78" s="397"/>
      <c r="AL78" s="397"/>
      <c r="AM78" s="397"/>
      <c r="AN78" s="397"/>
      <c r="AO78" s="397"/>
      <c r="AP78" s="397"/>
      <c r="AQ78" s="397"/>
      <c r="AR78" s="397"/>
      <c r="AS78" s="397"/>
      <c r="AT78" s="397"/>
      <c r="AU78" s="397"/>
      <c r="AV78" s="397"/>
      <c r="AW78" s="397"/>
      <c r="AX78" s="397"/>
      <c r="AY78" s="397"/>
      <c r="AZ78" s="397"/>
      <c r="BA78" s="397"/>
      <c r="BB78" s="397"/>
    </row>
    <row r="79" spans="2:54">
      <c r="C79" s="397"/>
      <c r="D79" s="397"/>
      <c r="E79" s="397"/>
      <c r="F79" s="397"/>
      <c r="G79" s="397"/>
      <c r="H79" s="397"/>
      <c r="I79" s="397"/>
      <c r="J79" s="397"/>
      <c r="K79" s="490"/>
      <c r="L79" s="491"/>
      <c r="M79" s="397"/>
      <c r="N79" s="397"/>
      <c r="O79" s="397"/>
      <c r="P79" s="397"/>
      <c r="Q79" s="397"/>
      <c r="R79" s="482"/>
      <c r="S79" s="397"/>
      <c r="T79" s="482"/>
      <c r="U79" s="397"/>
      <c r="V79" s="482"/>
      <c r="W79" s="482"/>
      <c r="X79" s="483"/>
      <c r="Y79" s="483"/>
      <c r="Z79" s="483"/>
      <c r="AA79" s="397"/>
      <c r="AB79" s="397"/>
      <c r="AC79" s="397"/>
      <c r="AD79" s="397"/>
      <c r="AE79" s="397"/>
      <c r="AF79" s="397"/>
      <c r="AG79" s="397"/>
      <c r="AH79" s="397"/>
      <c r="AI79" s="397"/>
      <c r="AJ79" s="397"/>
      <c r="AK79" s="397"/>
      <c r="AL79" s="397"/>
      <c r="AM79" s="397"/>
      <c r="AN79" s="397"/>
      <c r="AO79" s="397"/>
      <c r="AP79" s="397"/>
      <c r="AQ79" s="397"/>
      <c r="AR79" s="397"/>
      <c r="AS79" s="397"/>
      <c r="AT79" s="397"/>
      <c r="AU79" s="397"/>
      <c r="AV79" s="397"/>
      <c r="AW79" s="397"/>
      <c r="AX79" s="397"/>
      <c r="AY79" s="397"/>
      <c r="AZ79" s="397"/>
      <c r="BA79" s="397"/>
      <c r="BB79" s="397"/>
    </row>
    <row r="80" spans="2:54">
      <c r="C80" s="397"/>
      <c r="D80" s="397"/>
      <c r="E80" s="397"/>
      <c r="F80" s="397"/>
      <c r="G80" s="397"/>
      <c r="H80" s="397"/>
      <c r="I80" s="397"/>
      <c r="J80" s="397"/>
      <c r="K80" s="490"/>
      <c r="L80" s="491"/>
      <c r="M80" s="397"/>
      <c r="N80" s="397"/>
      <c r="O80" s="397"/>
      <c r="P80" s="397"/>
      <c r="Q80" s="397"/>
      <c r="R80" s="482"/>
      <c r="S80" s="397"/>
      <c r="T80" s="482"/>
      <c r="U80" s="397"/>
      <c r="V80" s="482"/>
      <c r="W80" s="482"/>
      <c r="X80" s="483"/>
      <c r="Y80" s="483"/>
      <c r="Z80" s="483"/>
      <c r="AA80" s="397"/>
      <c r="AB80" s="397"/>
      <c r="AC80" s="397"/>
      <c r="AD80" s="397"/>
      <c r="AE80" s="397"/>
      <c r="AF80" s="397"/>
      <c r="AG80" s="397"/>
      <c r="AH80" s="397"/>
      <c r="AI80" s="397"/>
      <c r="AJ80" s="397"/>
      <c r="AK80" s="397"/>
      <c r="AL80" s="397"/>
      <c r="AM80" s="397"/>
      <c r="AN80" s="397"/>
      <c r="AO80" s="397"/>
      <c r="AP80" s="397"/>
      <c r="AQ80" s="397"/>
      <c r="AR80" s="397"/>
      <c r="AS80" s="397"/>
      <c r="AT80" s="397"/>
      <c r="AU80" s="397"/>
      <c r="AV80" s="397"/>
      <c r="AW80" s="397"/>
      <c r="AX80" s="397"/>
      <c r="AY80" s="397"/>
      <c r="AZ80" s="397"/>
      <c r="BA80" s="397"/>
      <c r="BB80" s="397"/>
    </row>
    <row r="81" spans="3:54" s="370" customFormat="1">
      <c r="C81" s="397"/>
      <c r="D81" s="397"/>
      <c r="E81" s="492"/>
      <c r="F81" s="492"/>
      <c r="G81" s="492"/>
      <c r="H81" s="492"/>
      <c r="I81" s="492"/>
      <c r="J81" s="492"/>
      <c r="K81" s="490"/>
      <c r="L81" s="491"/>
      <c r="M81" s="397"/>
      <c r="N81" s="397"/>
      <c r="O81" s="397"/>
      <c r="P81" s="397"/>
      <c r="Q81" s="397"/>
      <c r="R81" s="482"/>
      <c r="S81" s="397"/>
      <c r="T81" s="482"/>
      <c r="U81" s="397"/>
      <c r="V81" s="482"/>
      <c r="W81" s="482"/>
      <c r="X81" s="483"/>
      <c r="Y81" s="483"/>
      <c r="Z81" s="483"/>
      <c r="AA81" s="397"/>
      <c r="AB81" s="39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7"/>
      <c r="AY81" s="397"/>
      <c r="AZ81" s="397"/>
      <c r="BA81" s="397"/>
      <c r="BB81" s="397"/>
    </row>
    <row r="82" spans="3:54" s="370" customFormat="1">
      <c r="C82" s="397"/>
      <c r="D82" s="397"/>
      <c r="E82" s="492"/>
      <c r="F82" s="492"/>
      <c r="G82" s="492"/>
      <c r="H82" s="492"/>
      <c r="I82" s="492"/>
      <c r="J82" s="492"/>
      <c r="K82" s="490"/>
      <c r="L82" s="491"/>
      <c r="M82" s="397"/>
      <c r="N82" s="397"/>
      <c r="O82" s="397"/>
      <c r="P82" s="397"/>
      <c r="Q82" s="397"/>
      <c r="R82" s="482"/>
      <c r="S82" s="397"/>
      <c r="T82" s="482"/>
      <c r="U82" s="397"/>
      <c r="V82" s="482"/>
      <c r="W82" s="482"/>
      <c r="X82" s="483"/>
      <c r="Y82" s="483"/>
      <c r="Z82" s="483"/>
      <c r="AA82" s="397"/>
      <c r="AB82" s="397"/>
      <c r="AC82" s="397"/>
      <c r="AD82" s="397"/>
      <c r="AE82" s="397"/>
      <c r="AF82" s="397"/>
      <c r="AG82" s="397"/>
      <c r="AH82" s="397"/>
      <c r="AI82" s="397"/>
      <c r="AJ82" s="397"/>
      <c r="AK82" s="397"/>
      <c r="AL82" s="397"/>
      <c r="AM82" s="397"/>
      <c r="AN82" s="397"/>
      <c r="AO82" s="397"/>
      <c r="AP82" s="397"/>
      <c r="AQ82" s="397"/>
      <c r="AR82" s="397"/>
      <c r="AS82" s="397"/>
      <c r="AT82" s="397"/>
      <c r="AU82" s="397"/>
      <c r="AV82" s="397"/>
      <c r="AW82" s="397"/>
      <c r="AX82" s="397"/>
      <c r="AY82" s="397"/>
      <c r="AZ82" s="397"/>
      <c r="BA82" s="397"/>
      <c r="BB82" s="397"/>
    </row>
    <row r="83" spans="3:54" s="370" customFormat="1">
      <c r="C83" s="397"/>
      <c r="D83" s="397"/>
      <c r="E83" s="492"/>
      <c r="F83" s="492"/>
      <c r="G83" s="492"/>
      <c r="H83" s="492"/>
      <c r="I83" s="492"/>
      <c r="J83" s="492"/>
      <c r="K83" s="490"/>
      <c r="L83" s="491"/>
      <c r="M83" s="397"/>
      <c r="N83" s="397"/>
      <c r="O83" s="397"/>
      <c r="P83" s="397"/>
      <c r="Q83" s="397"/>
      <c r="R83" s="482"/>
      <c r="S83" s="397"/>
      <c r="T83" s="482"/>
      <c r="U83" s="397"/>
      <c r="V83" s="482"/>
      <c r="W83" s="482"/>
      <c r="X83" s="483"/>
      <c r="Y83" s="483"/>
      <c r="Z83" s="483"/>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row>
    <row r="84" spans="3:54" s="370" customFormat="1">
      <c r="C84" s="397"/>
      <c r="D84" s="397"/>
      <c r="E84" s="492"/>
      <c r="F84" s="492"/>
      <c r="G84" s="492"/>
      <c r="H84" s="492"/>
      <c r="I84" s="492"/>
      <c r="J84" s="492"/>
      <c r="K84" s="490"/>
      <c r="L84" s="491"/>
      <c r="M84" s="397"/>
      <c r="N84" s="397"/>
      <c r="O84" s="397"/>
      <c r="P84" s="397"/>
      <c r="Q84" s="397"/>
      <c r="R84" s="482"/>
      <c r="S84" s="397"/>
      <c r="T84" s="482"/>
      <c r="U84" s="397"/>
      <c r="V84" s="482"/>
      <c r="W84" s="482"/>
      <c r="X84" s="483"/>
      <c r="Y84" s="483"/>
      <c r="Z84" s="483"/>
      <c r="AA84" s="397"/>
      <c r="AB84" s="397"/>
      <c r="AC84" s="397"/>
      <c r="AD84" s="397"/>
      <c r="AE84" s="397"/>
      <c r="AF84" s="397"/>
      <c r="AG84" s="397"/>
      <c r="AH84" s="397"/>
      <c r="AI84" s="397"/>
      <c r="AJ84" s="397"/>
      <c r="AK84" s="397"/>
      <c r="AL84" s="397"/>
      <c r="AM84" s="397"/>
      <c r="AN84" s="397"/>
      <c r="AO84" s="397"/>
      <c r="AP84" s="397"/>
      <c r="AQ84" s="397"/>
      <c r="AR84" s="397"/>
      <c r="AS84" s="397"/>
      <c r="AT84" s="397"/>
      <c r="AU84" s="397"/>
      <c r="AV84" s="397"/>
      <c r="AW84" s="397"/>
      <c r="AX84" s="397"/>
      <c r="AY84" s="397"/>
      <c r="AZ84" s="397"/>
      <c r="BA84" s="397"/>
      <c r="BB84" s="397"/>
    </row>
    <row r="85" spans="3:54" s="370" customFormat="1">
      <c r="C85" s="397"/>
      <c r="D85" s="397"/>
      <c r="E85" s="492"/>
      <c r="F85" s="492"/>
      <c r="G85" s="492"/>
      <c r="H85" s="492"/>
      <c r="I85" s="492"/>
      <c r="J85" s="492"/>
      <c r="K85" s="490"/>
      <c r="L85" s="491"/>
      <c r="M85" s="397"/>
      <c r="N85" s="397"/>
      <c r="O85" s="397"/>
      <c r="P85" s="397"/>
      <c r="Q85" s="397"/>
      <c r="R85" s="482"/>
      <c r="S85" s="397"/>
      <c r="T85" s="482"/>
      <c r="U85" s="397"/>
      <c r="V85" s="482"/>
      <c r="W85" s="482"/>
      <c r="X85" s="483"/>
      <c r="Y85" s="483"/>
      <c r="Z85" s="483"/>
      <c r="AA85" s="397"/>
      <c r="AB85" s="397"/>
      <c r="AC85" s="397"/>
      <c r="AD85" s="397"/>
      <c r="AE85" s="397"/>
      <c r="AF85" s="397"/>
      <c r="AG85" s="397"/>
      <c r="AH85" s="397"/>
      <c r="AI85" s="397"/>
      <c r="AJ85" s="397"/>
      <c r="AK85" s="397"/>
      <c r="AL85" s="397"/>
      <c r="AM85" s="397"/>
      <c r="AN85" s="397"/>
      <c r="AO85" s="397"/>
      <c r="AP85" s="397"/>
      <c r="AQ85" s="397"/>
      <c r="AR85" s="397"/>
      <c r="AS85" s="397"/>
      <c r="AT85" s="397"/>
      <c r="AU85" s="397"/>
      <c r="AV85" s="397"/>
      <c r="AW85" s="397"/>
      <c r="AX85" s="397"/>
      <c r="AY85" s="397"/>
      <c r="AZ85" s="397"/>
      <c r="BA85" s="397"/>
      <c r="BB85" s="397"/>
    </row>
    <row r="86" spans="3:54" s="370" customFormat="1">
      <c r="C86" s="397"/>
      <c r="D86" s="397"/>
      <c r="E86" s="492"/>
      <c r="F86" s="492"/>
      <c r="G86" s="492"/>
      <c r="H86" s="492"/>
      <c r="I86" s="492"/>
      <c r="J86" s="492"/>
      <c r="K86" s="490"/>
      <c r="L86" s="491"/>
      <c r="M86" s="397"/>
      <c r="N86" s="397"/>
      <c r="O86" s="397"/>
      <c r="P86" s="397"/>
      <c r="Q86" s="397"/>
      <c r="R86" s="482"/>
      <c r="S86" s="397"/>
      <c r="T86" s="482"/>
      <c r="U86" s="397"/>
      <c r="V86" s="482"/>
      <c r="W86" s="482"/>
      <c r="X86" s="483"/>
      <c r="Y86" s="483"/>
      <c r="Z86" s="483"/>
      <c r="AA86" s="397"/>
      <c r="AB86" s="397"/>
      <c r="AC86" s="397"/>
      <c r="AD86" s="397"/>
      <c r="AE86" s="397"/>
      <c r="AF86" s="397"/>
      <c r="AG86" s="397"/>
      <c r="AH86" s="397"/>
      <c r="AI86" s="397"/>
      <c r="AJ86" s="397"/>
      <c r="AK86" s="397"/>
      <c r="AL86" s="397"/>
      <c r="AM86" s="397"/>
      <c r="AN86" s="397"/>
      <c r="AO86" s="397"/>
      <c r="AP86" s="397"/>
      <c r="AQ86" s="397"/>
      <c r="AR86" s="397"/>
      <c r="AS86" s="397"/>
      <c r="AT86" s="397"/>
      <c r="AU86" s="397"/>
      <c r="AV86" s="397"/>
      <c r="AW86" s="397"/>
      <c r="AX86" s="397"/>
      <c r="AY86" s="397"/>
      <c r="AZ86" s="397"/>
      <c r="BA86" s="397"/>
      <c r="BB86" s="397"/>
    </row>
    <row r="87" spans="3:54" s="370" customFormat="1">
      <c r="C87" s="397"/>
      <c r="D87" s="397"/>
      <c r="E87" s="492"/>
      <c r="F87" s="492"/>
      <c r="G87" s="492"/>
      <c r="H87" s="492"/>
      <c r="I87" s="492"/>
      <c r="J87" s="492"/>
      <c r="K87" s="490"/>
      <c r="L87" s="491"/>
      <c r="M87" s="397"/>
      <c r="N87" s="397"/>
      <c r="O87" s="397"/>
      <c r="P87" s="397"/>
      <c r="Q87" s="397"/>
      <c r="R87" s="482"/>
      <c r="S87" s="397"/>
      <c r="T87" s="482"/>
      <c r="U87" s="397"/>
      <c r="V87" s="482"/>
      <c r="W87" s="482"/>
      <c r="X87" s="483"/>
      <c r="Y87" s="483"/>
      <c r="Z87" s="483"/>
      <c r="AA87" s="397"/>
      <c r="AB87" s="397"/>
      <c r="AC87" s="397"/>
      <c r="AD87" s="397"/>
      <c r="AE87" s="397"/>
      <c r="AF87" s="397"/>
      <c r="AG87" s="397"/>
      <c r="AH87" s="397"/>
      <c r="AI87" s="397"/>
      <c r="AJ87" s="397"/>
      <c r="AK87" s="397"/>
      <c r="AL87" s="397"/>
      <c r="AM87" s="397"/>
      <c r="AN87" s="397"/>
      <c r="AO87" s="397"/>
      <c r="AP87" s="397"/>
      <c r="AQ87" s="397"/>
      <c r="AR87" s="397"/>
      <c r="AS87" s="397"/>
      <c r="AT87" s="397"/>
      <c r="AU87" s="397"/>
      <c r="AV87" s="397"/>
      <c r="AW87" s="397"/>
      <c r="AX87" s="397"/>
      <c r="AY87" s="397"/>
      <c r="AZ87" s="397"/>
      <c r="BA87" s="397"/>
      <c r="BB87" s="397"/>
    </row>
    <row r="88" spans="3:54" s="370" customFormat="1">
      <c r="C88" s="397"/>
      <c r="D88" s="397"/>
      <c r="E88" s="492"/>
      <c r="F88" s="492"/>
      <c r="G88" s="492"/>
      <c r="H88" s="492"/>
      <c r="I88" s="492"/>
      <c r="J88" s="492"/>
      <c r="K88" s="490"/>
      <c r="L88" s="491"/>
      <c r="M88" s="397"/>
      <c r="N88" s="397"/>
      <c r="O88" s="397"/>
      <c r="P88" s="397"/>
      <c r="Q88" s="397"/>
      <c r="R88" s="482"/>
      <c r="S88" s="397"/>
      <c r="T88" s="482"/>
      <c r="U88" s="397"/>
      <c r="V88" s="482"/>
      <c r="W88" s="482"/>
      <c r="X88" s="483"/>
      <c r="Y88" s="483"/>
      <c r="Z88" s="483"/>
      <c r="AA88" s="397"/>
      <c r="AB88" s="397"/>
      <c r="AC88" s="397"/>
      <c r="AD88" s="397"/>
      <c r="AE88" s="397"/>
      <c r="AF88" s="397"/>
      <c r="AG88" s="397"/>
      <c r="AH88" s="397"/>
      <c r="AI88" s="397"/>
      <c r="AJ88" s="397"/>
      <c r="AK88" s="397"/>
      <c r="AL88" s="397"/>
      <c r="AM88" s="397"/>
      <c r="AN88" s="397"/>
      <c r="AO88" s="397"/>
      <c r="AP88" s="397"/>
      <c r="AQ88" s="397"/>
      <c r="AR88" s="397"/>
      <c r="AS88" s="397"/>
      <c r="AT88" s="397"/>
      <c r="AU88" s="397"/>
      <c r="AV88" s="397"/>
      <c r="AW88" s="397"/>
      <c r="AX88" s="397"/>
      <c r="AY88" s="397"/>
      <c r="AZ88" s="397"/>
      <c r="BA88" s="397"/>
      <c r="BB88" s="397"/>
    </row>
    <row r="89" spans="3:54" s="370" customFormat="1">
      <c r="C89" s="397"/>
      <c r="D89" s="397"/>
      <c r="E89" s="492"/>
      <c r="F89" s="492"/>
      <c r="G89" s="492"/>
      <c r="H89" s="492"/>
      <c r="I89" s="492"/>
      <c r="J89" s="492"/>
      <c r="K89" s="490"/>
      <c r="L89" s="491"/>
      <c r="M89" s="397"/>
      <c r="N89" s="397"/>
      <c r="O89" s="397"/>
      <c r="P89" s="397"/>
      <c r="Q89" s="397"/>
      <c r="R89" s="482"/>
      <c r="S89" s="397"/>
      <c r="T89" s="482"/>
      <c r="U89" s="397"/>
      <c r="V89" s="482"/>
      <c r="W89" s="482"/>
      <c r="X89" s="483"/>
      <c r="Y89" s="483"/>
      <c r="Z89" s="483"/>
      <c r="AA89" s="397"/>
      <c r="AB89" s="397"/>
      <c r="AC89" s="397"/>
      <c r="AD89" s="397"/>
      <c r="AE89" s="397"/>
      <c r="AF89" s="397"/>
      <c r="AG89" s="397"/>
      <c r="AH89" s="397"/>
      <c r="AI89" s="397"/>
      <c r="AJ89" s="397"/>
      <c r="AK89" s="397"/>
      <c r="AL89" s="397"/>
      <c r="AM89" s="397"/>
      <c r="AN89" s="397"/>
      <c r="AO89" s="397"/>
      <c r="AP89" s="397"/>
      <c r="AQ89" s="397"/>
      <c r="AR89" s="397"/>
      <c r="AS89" s="397"/>
      <c r="AT89" s="397"/>
      <c r="AU89" s="397"/>
      <c r="AV89" s="397"/>
      <c r="AW89" s="397"/>
      <c r="AX89" s="397"/>
      <c r="AY89" s="397"/>
      <c r="AZ89" s="397"/>
      <c r="BA89" s="397"/>
      <c r="BB89" s="397"/>
    </row>
    <row r="90" spans="3:54" s="370" customFormat="1">
      <c r="C90" s="397"/>
      <c r="D90" s="397"/>
      <c r="E90" s="492"/>
      <c r="F90" s="492"/>
      <c r="G90" s="492"/>
      <c r="H90" s="492"/>
      <c r="I90" s="492"/>
      <c r="J90" s="492"/>
      <c r="K90" s="490"/>
      <c r="L90" s="491"/>
      <c r="M90" s="397"/>
      <c r="N90" s="397"/>
      <c r="O90" s="397"/>
      <c r="P90" s="397"/>
      <c r="Q90" s="397"/>
      <c r="R90" s="482"/>
      <c r="S90" s="397"/>
      <c r="T90" s="482"/>
      <c r="U90" s="397"/>
      <c r="V90" s="482"/>
      <c r="W90" s="482"/>
      <c r="X90" s="483"/>
      <c r="Y90" s="483"/>
      <c r="Z90" s="483"/>
      <c r="AA90" s="397"/>
      <c r="AB90" s="397"/>
      <c r="AC90" s="397"/>
      <c r="AD90" s="397"/>
      <c r="AE90" s="397"/>
      <c r="AF90" s="397"/>
      <c r="AG90" s="397"/>
      <c r="AH90" s="397"/>
      <c r="AI90" s="397"/>
      <c r="AJ90" s="397"/>
      <c r="AK90" s="397"/>
      <c r="AL90" s="397"/>
      <c r="AM90" s="397"/>
      <c r="AN90" s="397"/>
      <c r="AO90" s="397"/>
      <c r="AP90" s="397"/>
      <c r="AQ90" s="397"/>
      <c r="AR90" s="397"/>
      <c r="AS90" s="397"/>
      <c r="AT90" s="397"/>
      <c r="AU90" s="397"/>
      <c r="AV90" s="397"/>
      <c r="AW90" s="397"/>
      <c r="AX90" s="397"/>
      <c r="AY90" s="397"/>
      <c r="AZ90" s="397"/>
      <c r="BA90" s="397"/>
      <c r="BB90" s="397"/>
    </row>
    <row r="91" spans="3:54" s="370" customFormat="1">
      <c r="C91" s="397"/>
      <c r="D91" s="397"/>
      <c r="E91" s="492"/>
      <c r="F91" s="492"/>
      <c r="G91" s="492"/>
      <c r="H91" s="492"/>
      <c r="I91" s="492"/>
      <c r="J91" s="492"/>
      <c r="K91" s="490"/>
      <c r="L91" s="491"/>
      <c r="M91" s="397"/>
      <c r="N91" s="397"/>
      <c r="O91" s="397"/>
      <c r="P91" s="397"/>
      <c r="Q91" s="397"/>
      <c r="R91" s="482"/>
      <c r="S91" s="397"/>
      <c r="T91" s="482"/>
      <c r="U91" s="397"/>
      <c r="V91" s="482"/>
      <c r="W91" s="482"/>
      <c r="X91" s="483"/>
      <c r="Y91" s="483"/>
      <c r="Z91" s="483"/>
      <c r="AA91" s="397"/>
      <c r="AB91" s="397"/>
      <c r="AC91" s="397"/>
      <c r="AD91" s="397"/>
      <c r="AE91" s="397"/>
      <c r="AF91" s="397"/>
      <c r="AG91" s="397"/>
      <c r="AH91" s="397"/>
      <c r="AI91" s="397"/>
      <c r="AJ91" s="397"/>
      <c r="AK91" s="397"/>
      <c r="AL91" s="397"/>
      <c r="AM91" s="397"/>
      <c r="AN91" s="397"/>
      <c r="AO91" s="397"/>
      <c r="AP91" s="397"/>
      <c r="AQ91" s="397"/>
      <c r="AR91" s="397"/>
      <c r="AS91" s="397"/>
      <c r="AT91" s="397"/>
      <c r="AU91" s="397"/>
      <c r="AV91" s="397"/>
      <c r="AW91" s="397"/>
      <c r="AX91" s="397"/>
      <c r="AY91" s="397"/>
      <c r="AZ91" s="397"/>
      <c r="BA91" s="397"/>
      <c r="BB91" s="397"/>
    </row>
    <row r="92" spans="3:54" s="370" customFormat="1">
      <c r="C92" s="397"/>
      <c r="D92" s="397"/>
      <c r="E92" s="492"/>
      <c r="F92" s="492"/>
      <c r="G92" s="492"/>
      <c r="H92" s="492"/>
      <c r="I92" s="492"/>
      <c r="J92" s="492"/>
      <c r="K92" s="490"/>
      <c r="L92" s="491"/>
      <c r="M92" s="397"/>
      <c r="N92" s="397"/>
      <c r="O92" s="397"/>
      <c r="P92" s="397"/>
      <c r="Q92" s="397"/>
      <c r="R92" s="482"/>
      <c r="S92" s="397"/>
      <c r="T92" s="482"/>
      <c r="U92" s="397"/>
      <c r="V92" s="482"/>
      <c r="W92" s="482"/>
      <c r="X92" s="483"/>
      <c r="Y92" s="483"/>
      <c r="Z92" s="483"/>
      <c r="AA92" s="397"/>
      <c r="AB92" s="397"/>
      <c r="AC92" s="397"/>
      <c r="AD92" s="397"/>
      <c r="AE92" s="397"/>
      <c r="AF92" s="397"/>
      <c r="AG92" s="397"/>
      <c r="AH92" s="397"/>
      <c r="AI92" s="397"/>
      <c r="AJ92" s="397"/>
      <c r="AK92" s="397"/>
      <c r="AL92" s="397"/>
      <c r="AM92" s="397"/>
      <c r="AN92" s="397"/>
      <c r="AO92" s="397"/>
      <c r="AP92" s="397"/>
      <c r="AQ92" s="397"/>
      <c r="AR92" s="397"/>
      <c r="AS92" s="397"/>
      <c r="AT92" s="397"/>
      <c r="AU92" s="397"/>
      <c r="AV92" s="397"/>
      <c r="AW92" s="397"/>
      <c r="AX92" s="397"/>
      <c r="AY92" s="397"/>
      <c r="AZ92" s="397"/>
      <c r="BA92" s="397"/>
      <c r="BB92" s="397"/>
    </row>
    <row r="93" spans="3:54" s="370" customFormat="1">
      <c r="C93" s="397"/>
      <c r="D93" s="397"/>
      <c r="E93" s="492"/>
      <c r="F93" s="492"/>
      <c r="G93" s="492"/>
      <c r="H93" s="492"/>
      <c r="I93" s="492"/>
      <c r="J93" s="492"/>
      <c r="K93" s="490"/>
      <c r="L93" s="491"/>
      <c r="M93" s="397"/>
      <c r="N93" s="397"/>
      <c r="O93" s="397"/>
      <c r="P93" s="397"/>
      <c r="Q93" s="397"/>
      <c r="R93" s="482"/>
      <c r="S93" s="397"/>
      <c r="T93" s="482"/>
      <c r="U93" s="397"/>
      <c r="V93" s="482"/>
      <c r="W93" s="482"/>
      <c r="X93" s="483"/>
      <c r="Y93" s="483"/>
      <c r="Z93" s="483"/>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row>
    <row r="94" spans="3:54" s="370" customFormat="1">
      <c r="C94" s="397"/>
      <c r="D94" s="397"/>
      <c r="E94" s="492"/>
      <c r="F94" s="492"/>
      <c r="G94" s="492"/>
      <c r="H94" s="492"/>
      <c r="I94" s="492"/>
      <c r="J94" s="492"/>
      <c r="K94" s="490"/>
      <c r="L94" s="491"/>
      <c r="M94" s="397"/>
      <c r="N94" s="397"/>
      <c r="O94" s="397"/>
      <c r="P94" s="397"/>
      <c r="Q94" s="397"/>
      <c r="R94" s="482"/>
      <c r="S94" s="397"/>
      <c r="T94" s="482"/>
      <c r="U94" s="397"/>
      <c r="V94" s="482"/>
      <c r="W94" s="482"/>
      <c r="X94" s="483"/>
      <c r="Y94" s="483"/>
      <c r="Z94" s="483"/>
      <c r="AA94" s="397"/>
      <c r="AB94" s="397"/>
      <c r="AC94" s="397"/>
      <c r="AD94" s="397"/>
      <c r="AE94" s="397"/>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row>
    <row r="95" spans="3:54" s="370" customFormat="1">
      <c r="C95" s="397"/>
      <c r="D95" s="397"/>
      <c r="E95" s="492"/>
      <c r="F95" s="492"/>
      <c r="G95" s="492"/>
      <c r="H95" s="492"/>
      <c r="I95" s="492"/>
      <c r="J95" s="492"/>
      <c r="K95" s="490"/>
      <c r="L95" s="491"/>
      <c r="M95" s="397"/>
      <c r="N95" s="397"/>
      <c r="O95" s="397"/>
      <c r="P95" s="397"/>
      <c r="Q95" s="397"/>
      <c r="R95" s="482"/>
      <c r="S95" s="397"/>
      <c r="T95" s="482"/>
      <c r="U95" s="397"/>
      <c r="V95" s="482"/>
      <c r="W95" s="482"/>
      <c r="X95" s="483"/>
      <c r="Y95" s="483"/>
      <c r="Z95" s="483"/>
      <c r="AA95" s="397"/>
      <c r="AB95" s="397"/>
      <c r="AC95" s="397"/>
      <c r="AD95" s="397"/>
      <c r="AE95" s="397"/>
      <c r="AF95" s="397"/>
      <c r="AG95" s="397"/>
      <c r="AH95" s="397"/>
      <c r="AI95" s="397"/>
      <c r="AJ95" s="397"/>
      <c r="AK95" s="397"/>
      <c r="AL95" s="397"/>
      <c r="AM95" s="397"/>
      <c r="AN95" s="397"/>
      <c r="AO95" s="397"/>
      <c r="AP95" s="397"/>
      <c r="AQ95" s="397"/>
      <c r="AR95" s="397"/>
      <c r="AS95" s="397"/>
      <c r="AT95" s="397"/>
      <c r="AU95" s="397"/>
      <c r="AV95" s="397"/>
      <c r="AW95" s="397"/>
      <c r="AX95" s="397"/>
      <c r="AY95" s="397"/>
      <c r="AZ95" s="397"/>
      <c r="BA95" s="397"/>
      <c r="BB95" s="397"/>
    </row>
    <row r="96" spans="3:54" s="370" customFormat="1">
      <c r="C96" s="397"/>
      <c r="D96" s="397"/>
      <c r="E96" s="492"/>
      <c r="F96" s="492"/>
      <c r="G96" s="492"/>
      <c r="H96" s="492"/>
      <c r="I96" s="492"/>
      <c r="J96" s="492"/>
      <c r="K96" s="490"/>
      <c r="L96" s="491"/>
      <c r="M96" s="397"/>
      <c r="N96" s="397"/>
      <c r="O96" s="397"/>
      <c r="P96" s="397"/>
      <c r="Q96" s="397"/>
      <c r="R96" s="482"/>
      <c r="S96" s="397"/>
      <c r="T96" s="482"/>
      <c r="U96" s="397"/>
      <c r="V96" s="482"/>
      <c r="W96" s="482"/>
      <c r="X96" s="483"/>
      <c r="Y96" s="483"/>
      <c r="Z96" s="483"/>
      <c r="AA96" s="397"/>
      <c r="AB96" s="397"/>
      <c r="AC96" s="397"/>
      <c r="AD96" s="397"/>
      <c r="AE96" s="397"/>
      <c r="AF96" s="397"/>
      <c r="AG96" s="397"/>
      <c r="AH96" s="397"/>
      <c r="AI96" s="397"/>
      <c r="AJ96" s="397"/>
      <c r="AK96" s="397"/>
      <c r="AL96" s="397"/>
      <c r="AM96" s="397"/>
      <c r="AN96" s="397"/>
      <c r="AO96" s="397"/>
      <c r="AP96" s="397"/>
      <c r="AQ96" s="397"/>
      <c r="AR96" s="397"/>
      <c r="AS96" s="397"/>
      <c r="AT96" s="397"/>
      <c r="AU96" s="397"/>
      <c r="AV96" s="397"/>
      <c r="AW96" s="397"/>
      <c r="AX96" s="397"/>
      <c r="AY96" s="397"/>
      <c r="AZ96" s="397"/>
      <c r="BA96" s="397"/>
      <c r="BB96" s="397"/>
    </row>
    <row r="97" spans="1:54">
      <c r="C97" s="397"/>
      <c r="D97" s="397"/>
      <c r="E97" s="492"/>
      <c r="F97" s="492"/>
      <c r="G97" s="492"/>
      <c r="H97" s="492"/>
      <c r="I97" s="492"/>
      <c r="J97" s="492"/>
      <c r="K97" s="490"/>
      <c r="L97" s="491"/>
      <c r="M97" s="397"/>
      <c r="N97" s="397"/>
      <c r="O97" s="397"/>
      <c r="P97" s="397"/>
      <c r="Q97" s="397"/>
      <c r="R97" s="482"/>
      <c r="S97" s="397"/>
      <c r="T97" s="482"/>
      <c r="U97" s="397"/>
      <c r="V97" s="482"/>
      <c r="W97" s="482"/>
      <c r="X97" s="483"/>
      <c r="Y97" s="483"/>
      <c r="Z97" s="483"/>
      <c r="AA97" s="397"/>
      <c r="AB97" s="397"/>
      <c r="AC97" s="397"/>
      <c r="AD97" s="397"/>
      <c r="AE97" s="397"/>
      <c r="AF97" s="397"/>
      <c r="AG97" s="397"/>
      <c r="AH97" s="397"/>
      <c r="AI97" s="397"/>
      <c r="AJ97" s="397"/>
      <c r="AK97" s="397"/>
      <c r="AL97" s="397"/>
      <c r="AM97" s="397"/>
      <c r="AN97" s="397"/>
      <c r="AO97" s="397"/>
      <c r="AP97" s="397"/>
      <c r="AQ97" s="397"/>
      <c r="AR97" s="397"/>
      <c r="AS97" s="397"/>
      <c r="AT97" s="397"/>
      <c r="AU97" s="397"/>
      <c r="AV97" s="397"/>
      <c r="AW97" s="397"/>
      <c r="AX97" s="397"/>
      <c r="AY97" s="397"/>
      <c r="AZ97" s="397"/>
      <c r="BA97" s="397"/>
      <c r="BB97" s="397"/>
    </row>
    <row r="98" spans="1:54">
      <c r="C98" s="397"/>
      <c r="D98" s="397"/>
      <c r="E98" s="492"/>
      <c r="F98" s="492"/>
      <c r="G98" s="492"/>
      <c r="H98" s="492"/>
      <c r="I98" s="492"/>
      <c r="J98" s="492"/>
      <c r="K98" s="490"/>
      <c r="L98" s="491"/>
      <c r="M98" s="397"/>
      <c r="N98" s="397"/>
      <c r="O98" s="397"/>
      <c r="P98" s="397"/>
      <c r="Q98" s="397"/>
      <c r="R98" s="482"/>
      <c r="S98" s="397"/>
      <c r="T98" s="482"/>
      <c r="U98" s="397"/>
      <c r="V98" s="482"/>
      <c r="W98" s="482"/>
      <c r="X98" s="483"/>
      <c r="Y98" s="483"/>
      <c r="Z98" s="483"/>
      <c r="AA98" s="397"/>
      <c r="AB98" s="397"/>
      <c r="AC98" s="397"/>
      <c r="AD98" s="397"/>
      <c r="AE98" s="397"/>
      <c r="AF98" s="397"/>
      <c r="AG98" s="397"/>
      <c r="AH98" s="397"/>
      <c r="AI98" s="397"/>
      <c r="AJ98" s="397"/>
      <c r="AK98" s="397"/>
      <c r="AL98" s="397"/>
      <c r="AM98" s="397"/>
      <c r="AN98" s="397"/>
      <c r="AO98" s="397"/>
      <c r="AP98" s="397"/>
      <c r="AQ98" s="397"/>
      <c r="AR98" s="397"/>
      <c r="AS98" s="397"/>
      <c r="AT98" s="397"/>
      <c r="AU98" s="397"/>
      <c r="AV98" s="397"/>
      <c r="AW98" s="397"/>
      <c r="AX98" s="397"/>
      <c r="AY98" s="397"/>
      <c r="AZ98" s="397"/>
      <c r="BA98" s="397"/>
      <c r="BB98" s="397"/>
    </row>
    <row r="99" spans="1:54">
      <c r="C99" s="397"/>
      <c r="D99" s="397"/>
      <c r="E99" s="492"/>
      <c r="F99" s="492"/>
      <c r="G99" s="492"/>
      <c r="H99" s="492"/>
      <c r="I99" s="492"/>
      <c r="J99" s="492"/>
      <c r="K99" s="490"/>
      <c r="L99" s="491"/>
      <c r="M99" s="397"/>
      <c r="N99" s="397"/>
      <c r="O99" s="397"/>
      <c r="P99" s="397"/>
      <c r="Q99" s="397"/>
      <c r="R99" s="482"/>
      <c r="S99" s="397"/>
      <c r="T99" s="482"/>
      <c r="U99" s="397"/>
      <c r="V99" s="482"/>
      <c r="W99" s="482"/>
      <c r="X99" s="483"/>
      <c r="Y99" s="483"/>
      <c r="Z99" s="483"/>
      <c r="AA99" s="397"/>
      <c r="AB99" s="397"/>
      <c r="AC99" s="397"/>
      <c r="AD99" s="397"/>
      <c r="AE99" s="397"/>
      <c r="AF99" s="397"/>
      <c r="AG99" s="397"/>
      <c r="AH99" s="397"/>
      <c r="AI99" s="397"/>
      <c r="AJ99" s="397"/>
      <c r="AK99" s="397"/>
      <c r="AL99" s="397"/>
      <c r="AM99" s="397"/>
      <c r="AN99" s="397"/>
      <c r="AO99" s="397"/>
      <c r="AP99" s="397"/>
      <c r="AQ99" s="397"/>
      <c r="AR99" s="397"/>
      <c r="AS99" s="397"/>
      <c r="AT99" s="397"/>
      <c r="AU99" s="397"/>
      <c r="AV99" s="397"/>
      <c r="AW99" s="397"/>
      <c r="AX99" s="397"/>
      <c r="AY99" s="397"/>
      <c r="AZ99" s="397"/>
      <c r="BA99" s="397"/>
      <c r="BB99" s="397"/>
    </row>
    <row r="100" spans="1:54">
      <c r="A100" s="371"/>
      <c r="C100" s="397"/>
      <c r="D100" s="397"/>
      <c r="E100" s="492"/>
      <c r="F100" s="492"/>
      <c r="G100" s="492"/>
      <c r="H100" s="492"/>
      <c r="I100" s="492"/>
      <c r="J100" s="492"/>
      <c r="K100" s="490"/>
      <c r="L100" s="491"/>
      <c r="M100" s="397"/>
      <c r="N100" s="397"/>
      <c r="O100" s="397"/>
      <c r="P100" s="397"/>
      <c r="Q100" s="397"/>
      <c r="R100" s="482"/>
      <c r="S100" s="397"/>
      <c r="T100" s="482"/>
      <c r="U100" s="397"/>
      <c r="V100" s="482"/>
      <c r="W100" s="482"/>
      <c r="X100" s="483"/>
      <c r="Y100" s="483"/>
      <c r="Z100" s="483"/>
      <c r="AA100" s="397"/>
      <c r="AB100" s="397"/>
      <c r="AC100" s="397"/>
      <c r="AD100" s="397"/>
      <c r="AE100" s="397"/>
      <c r="AF100" s="397"/>
      <c r="AG100" s="397"/>
      <c r="AH100" s="397"/>
      <c r="AI100" s="397"/>
      <c r="AJ100" s="397"/>
      <c r="AK100" s="397"/>
      <c r="AL100" s="397"/>
      <c r="AM100" s="397"/>
      <c r="AN100" s="397"/>
      <c r="AO100" s="397"/>
      <c r="AP100" s="397"/>
      <c r="AQ100" s="397"/>
      <c r="AR100" s="397"/>
      <c r="AS100" s="397"/>
      <c r="AT100" s="397"/>
      <c r="AU100" s="397"/>
      <c r="AV100" s="397"/>
      <c r="AW100" s="397"/>
      <c r="AX100" s="397"/>
      <c r="AY100" s="397"/>
      <c r="AZ100" s="397"/>
      <c r="BA100" s="397"/>
      <c r="BB100" s="397"/>
    </row>
    <row r="101" spans="1:54">
      <c r="A101" s="371"/>
      <c r="C101" s="397"/>
      <c r="D101" s="397"/>
      <c r="E101" s="492"/>
      <c r="F101" s="492"/>
      <c r="G101" s="492"/>
      <c r="H101" s="492"/>
      <c r="I101" s="492"/>
      <c r="J101" s="492"/>
      <c r="K101" s="490"/>
      <c r="L101" s="491"/>
      <c r="M101" s="397"/>
      <c r="N101" s="397"/>
      <c r="O101" s="397"/>
      <c r="P101" s="397"/>
      <c r="Q101" s="397"/>
      <c r="R101" s="482"/>
      <c r="S101" s="397"/>
      <c r="T101" s="482"/>
      <c r="U101" s="397"/>
      <c r="V101" s="482"/>
      <c r="W101" s="482"/>
      <c r="X101" s="483"/>
      <c r="Y101" s="483"/>
      <c r="Z101" s="483"/>
      <c r="AA101" s="397"/>
      <c r="AB101" s="397"/>
      <c r="AC101" s="397"/>
      <c r="AD101" s="397"/>
      <c r="AE101" s="397"/>
      <c r="AF101" s="397"/>
      <c r="AG101" s="397"/>
      <c r="AH101" s="397"/>
      <c r="AI101" s="397"/>
      <c r="AJ101" s="397"/>
      <c r="AK101" s="397"/>
      <c r="AL101" s="397"/>
      <c r="AM101" s="397"/>
      <c r="AN101" s="397"/>
      <c r="AO101" s="397"/>
      <c r="AP101" s="397"/>
      <c r="AQ101" s="397"/>
      <c r="AR101" s="397"/>
      <c r="AS101" s="397"/>
      <c r="AT101" s="397"/>
      <c r="AU101" s="397"/>
      <c r="AV101" s="397"/>
      <c r="AW101" s="397"/>
      <c r="AX101" s="397"/>
      <c r="AY101" s="397"/>
      <c r="AZ101" s="397"/>
      <c r="BA101" s="397"/>
      <c r="BB101" s="397"/>
    </row>
    <row r="102" spans="1:54">
      <c r="A102" s="371"/>
      <c r="C102" s="397"/>
      <c r="D102" s="397"/>
      <c r="E102" s="492"/>
      <c r="F102" s="492"/>
      <c r="G102" s="492"/>
      <c r="H102" s="492"/>
      <c r="I102" s="492"/>
      <c r="J102" s="492"/>
      <c r="K102" s="490"/>
      <c r="L102" s="491"/>
      <c r="M102" s="397"/>
      <c r="N102" s="397"/>
      <c r="O102" s="397"/>
      <c r="P102" s="397"/>
      <c r="Q102" s="397"/>
      <c r="R102" s="482"/>
      <c r="S102" s="397"/>
      <c r="T102" s="482"/>
      <c r="U102" s="397"/>
      <c r="V102" s="482"/>
      <c r="W102" s="482"/>
      <c r="X102" s="483"/>
      <c r="Y102" s="483"/>
      <c r="Z102" s="483"/>
      <c r="AA102" s="397"/>
      <c r="AB102" s="397"/>
      <c r="AC102" s="397"/>
      <c r="AD102" s="397"/>
      <c r="AE102" s="397"/>
      <c r="AF102" s="397"/>
      <c r="AG102" s="397"/>
      <c r="AH102" s="397"/>
      <c r="AI102" s="397"/>
      <c r="AJ102" s="397"/>
      <c r="AK102" s="397"/>
      <c r="AL102" s="397"/>
      <c r="AM102" s="397"/>
      <c r="AN102" s="397"/>
      <c r="AO102" s="397"/>
      <c r="AP102" s="397"/>
      <c r="AQ102" s="397"/>
      <c r="AR102" s="397"/>
      <c r="AS102" s="397"/>
      <c r="AT102" s="397"/>
      <c r="AU102" s="397"/>
      <c r="AV102" s="397"/>
      <c r="AW102" s="397"/>
      <c r="AX102" s="397"/>
      <c r="AY102" s="397"/>
      <c r="AZ102" s="397"/>
      <c r="BA102" s="397"/>
      <c r="BB102" s="397"/>
    </row>
    <row r="103" spans="1:54">
      <c r="A103" s="371"/>
      <c r="C103" s="397"/>
      <c r="D103" s="397"/>
      <c r="E103" s="492"/>
      <c r="F103" s="492"/>
      <c r="G103" s="492"/>
      <c r="H103" s="492"/>
      <c r="I103" s="492"/>
      <c r="J103" s="492"/>
      <c r="K103" s="490"/>
      <c r="L103" s="491"/>
      <c r="M103" s="397"/>
      <c r="N103" s="397"/>
      <c r="O103" s="397"/>
      <c r="P103" s="397"/>
      <c r="Q103" s="397"/>
      <c r="R103" s="482"/>
      <c r="S103" s="397"/>
      <c r="T103" s="482"/>
      <c r="U103" s="397"/>
      <c r="V103" s="482"/>
      <c r="W103" s="482"/>
      <c r="X103" s="483"/>
      <c r="Y103" s="483"/>
      <c r="Z103" s="483"/>
      <c r="AA103" s="397"/>
      <c r="AB103" s="397"/>
      <c r="AC103" s="397"/>
      <c r="AD103" s="397"/>
      <c r="AE103" s="397"/>
      <c r="AF103" s="397"/>
      <c r="AG103" s="397"/>
      <c r="AH103" s="397"/>
      <c r="AI103" s="397"/>
      <c r="AJ103" s="397"/>
      <c r="AK103" s="397"/>
      <c r="AL103" s="397"/>
      <c r="AM103" s="397"/>
      <c r="AN103" s="397"/>
      <c r="AO103" s="397"/>
      <c r="AP103" s="397"/>
      <c r="AQ103" s="397"/>
      <c r="AR103" s="397"/>
      <c r="AS103" s="397"/>
      <c r="AT103" s="397"/>
      <c r="AU103" s="397"/>
      <c r="AV103" s="397"/>
      <c r="AW103" s="397"/>
      <c r="AX103" s="397"/>
      <c r="AY103" s="397"/>
      <c r="AZ103" s="397"/>
      <c r="BA103" s="397"/>
      <c r="BB103" s="397"/>
    </row>
    <row r="104" spans="1:54">
      <c r="A104" s="371"/>
      <c r="C104" s="397"/>
      <c r="D104" s="397"/>
      <c r="E104" s="492"/>
      <c r="F104" s="492"/>
      <c r="G104" s="492"/>
      <c r="H104" s="492"/>
      <c r="I104" s="492"/>
      <c r="J104" s="492"/>
      <c r="K104" s="490"/>
      <c r="L104" s="491"/>
      <c r="M104" s="397"/>
      <c r="N104" s="397"/>
      <c r="O104" s="397"/>
      <c r="P104" s="397"/>
      <c r="Q104" s="397"/>
      <c r="R104" s="482"/>
      <c r="S104" s="397"/>
      <c r="T104" s="482"/>
      <c r="U104" s="397"/>
      <c r="V104" s="482"/>
      <c r="W104" s="482"/>
      <c r="X104" s="483"/>
      <c r="Y104" s="483"/>
      <c r="Z104" s="483"/>
      <c r="AA104" s="397"/>
      <c r="AB104" s="397"/>
      <c r="AC104" s="397"/>
      <c r="AD104" s="397"/>
      <c r="AE104" s="397"/>
      <c r="AF104" s="397"/>
      <c r="AG104" s="397"/>
      <c r="AH104" s="397"/>
      <c r="AI104" s="397"/>
      <c r="AJ104" s="397"/>
      <c r="AK104" s="397"/>
      <c r="AL104" s="397"/>
      <c r="AM104" s="397"/>
      <c r="AN104" s="397"/>
      <c r="AO104" s="397"/>
      <c r="AP104" s="397"/>
      <c r="AQ104" s="397"/>
      <c r="AR104" s="397"/>
      <c r="AS104" s="397"/>
      <c r="AT104" s="397"/>
      <c r="AU104" s="397"/>
      <c r="AV104" s="397"/>
      <c r="AW104" s="397"/>
      <c r="AX104" s="397"/>
      <c r="AY104" s="397"/>
      <c r="AZ104" s="397"/>
      <c r="BA104" s="397"/>
      <c r="BB104" s="397"/>
    </row>
    <row r="105" spans="1:54">
      <c r="A105" s="371"/>
      <c r="C105" s="397"/>
      <c r="D105" s="397"/>
      <c r="E105" s="492"/>
      <c r="F105" s="492"/>
      <c r="G105" s="492"/>
      <c r="H105" s="492"/>
      <c r="I105" s="492"/>
      <c r="J105" s="492"/>
      <c r="K105" s="490"/>
      <c r="L105" s="491"/>
      <c r="M105" s="397"/>
      <c r="N105" s="397"/>
      <c r="O105" s="397"/>
      <c r="P105" s="397"/>
      <c r="Q105" s="397"/>
      <c r="R105" s="482"/>
      <c r="S105" s="397"/>
      <c r="T105" s="482"/>
      <c r="U105" s="397"/>
      <c r="V105" s="482"/>
      <c r="W105" s="482"/>
      <c r="X105" s="483"/>
      <c r="Y105" s="483"/>
      <c r="Z105" s="483"/>
      <c r="AA105" s="397"/>
      <c r="AB105" s="397"/>
      <c r="AC105" s="397"/>
      <c r="AD105" s="397"/>
      <c r="AE105" s="397"/>
      <c r="AF105" s="397"/>
      <c r="AG105" s="397"/>
      <c r="AH105" s="397"/>
      <c r="AI105" s="397"/>
      <c r="AJ105" s="397"/>
      <c r="AK105" s="397"/>
      <c r="AL105" s="397"/>
      <c r="AM105" s="397"/>
      <c r="AN105" s="397"/>
      <c r="AO105" s="397"/>
      <c r="AP105" s="397"/>
      <c r="AQ105" s="397"/>
      <c r="AR105" s="397"/>
      <c r="AS105" s="397"/>
      <c r="AT105" s="397"/>
      <c r="AU105" s="397"/>
      <c r="AV105" s="397"/>
      <c r="AW105" s="397"/>
      <c r="AX105" s="397"/>
      <c r="AY105" s="397"/>
      <c r="AZ105" s="397"/>
      <c r="BA105" s="397"/>
      <c r="BB105" s="493"/>
    </row>
    <row r="106" spans="1:54">
      <c r="A106" s="371"/>
      <c r="C106" s="371"/>
      <c r="D106" s="371"/>
      <c r="E106" s="492"/>
      <c r="F106" s="492"/>
      <c r="G106" s="492"/>
      <c r="H106" s="492"/>
      <c r="I106" s="492"/>
      <c r="J106" s="492"/>
      <c r="K106" s="494"/>
      <c r="L106" s="495"/>
      <c r="M106" s="371"/>
      <c r="O106" s="371"/>
      <c r="P106" s="371"/>
      <c r="R106" s="373"/>
      <c r="T106" s="373"/>
      <c r="V106" s="373"/>
      <c r="W106" s="373"/>
      <c r="X106" s="374"/>
      <c r="Y106" s="374"/>
      <c r="Z106" s="374"/>
      <c r="AA106" s="371"/>
      <c r="AB106" s="371"/>
      <c r="AC106" s="371"/>
      <c r="AD106" s="371"/>
      <c r="AE106" s="371"/>
      <c r="AF106" s="371"/>
      <c r="AG106" s="371"/>
      <c r="AH106" s="371"/>
      <c r="AI106" s="371"/>
      <c r="AJ106" s="371"/>
      <c r="AK106" s="371"/>
      <c r="AL106" s="371"/>
      <c r="AM106" s="371"/>
      <c r="AN106" s="371"/>
      <c r="AO106" s="371"/>
      <c r="AP106" s="371"/>
      <c r="AQ106" s="371"/>
      <c r="AR106" s="371"/>
      <c r="AS106" s="371"/>
      <c r="AT106" s="371"/>
      <c r="AU106" s="371"/>
      <c r="AV106" s="371"/>
      <c r="AW106" s="371"/>
      <c r="AX106" s="371"/>
      <c r="AY106" s="371"/>
      <c r="AZ106" s="371"/>
      <c r="BA106" s="371"/>
      <c r="BB106" s="429"/>
    </row>
    <row r="107" spans="1:54">
      <c r="A107" s="371"/>
      <c r="C107" s="371"/>
      <c r="D107" s="371"/>
      <c r="E107" s="492"/>
      <c r="F107" s="492"/>
      <c r="G107" s="492"/>
      <c r="H107" s="492"/>
      <c r="I107" s="492"/>
      <c r="J107" s="492"/>
      <c r="K107" s="494"/>
      <c r="L107" s="495"/>
      <c r="M107" s="371"/>
      <c r="O107" s="371"/>
      <c r="P107" s="371"/>
      <c r="R107" s="373"/>
      <c r="T107" s="373"/>
      <c r="V107" s="373"/>
      <c r="W107" s="373"/>
      <c r="X107" s="374"/>
      <c r="Y107" s="374"/>
      <c r="Z107" s="374"/>
      <c r="AA107" s="371"/>
      <c r="AB107" s="371"/>
      <c r="AC107" s="371"/>
      <c r="AD107" s="371"/>
      <c r="AE107" s="371"/>
      <c r="AF107" s="371"/>
      <c r="AG107" s="371"/>
      <c r="AH107" s="371"/>
      <c r="AI107" s="371"/>
      <c r="AJ107" s="371"/>
      <c r="AK107" s="371"/>
      <c r="AL107" s="371"/>
      <c r="AM107" s="371"/>
      <c r="AN107" s="371"/>
      <c r="AO107" s="371"/>
      <c r="AP107" s="371"/>
      <c r="AQ107" s="371"/>
      <c r="AR107" s="371"/>
      <c r="AS107" s="371"/>
      <c r="AT107" s="371"/>
      <c r="AU107" s="371"/>
      <c r="AV107" s="371"/>
      <c r="AW107" s="371"/>
      <c r="AX107" s="371"/>
      <c r="AY107" s="371"/>
      <c r="AZ107" s="371"/>
      <c r="BA107" s="371"/>
      <c r="BB107" s="429"/>
    </row>
    <row r="108" spans="1:54">
      <c r="A108" s="371"/>
      <c r="C108" s="371"/>
      <c r="D108" s="371"/>
      <c r="E108" s="492"/>
      <c r="F108" s="492"/>
      <c r="G108" s="492"/>
      <c r="H108" s="492"/>
      <c r="I108" s="492"/>
      <c r="J108" s="492"/>
      <c r="K108" s="494"/>
      <c r="L108" s="495"/>
      <c r="M108" s="371"/>
      <c r="O108" s="371"/>
      <c r="P108" s="371"/>
      <c r="R108" s="373"/>
      <c r="T108" s="373"/>
      <c r="V108" s="373"/>
      <c r="W108" s="373"/>
      <c r="X108" s="374"/>
      <c r="Y108" s="374"/>
      <c r="Z108" s="374"/>
      <c r="AA108" s="371"/>
      <c r="AB108" s="371"/>
      <c r="AC108" s="371"/>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1"/>
      <c r="AY108" s="371"/>
      <c r="AZ108" s="371"/>
      <c r="BA108" s="371"/>
      <c r="BB108" s="429"/>
    </row>
    <row r="109" spans="1:54">
      <c r="A109" s="371"/>
      <c r="C109" s="371"/>
      <c r="D109" s="371"/>
      <c r="E109" s="492"/>
      <c r="F109" s="492"/>
      <c r="G109" s="492"/>
      <c r="H109" s="492"/>
      <c r="I109" s="492"/>
      <c r="J109" s="492"/>
      <c r="K109" s="494"/>
      <c r="L109" s="495"/>
      <c r="M109" s="371"/>
      <c r="O109" s="371"/>
      <c r="P109" s="371"/>
      <c r="R109" s="373"/>
      <c r="T109" s="373"/>
      <c r="V109" s="373"/>
      <c r="W109" s="373"/>
      <c r="X109" s="374"/>
      <c r="Y109" s="374"/>
      <c r="Z109" s="374"/>
      <c r="AA109" s="371"/>
      <c r="AB109" s="371"/>
      <c r="AC109" s="371"/>
      <c r="AD109" s="371"/>
      <c r="AE109" s="371"/>
      <c r="AF109" s="371"/>
      <c r="AG109" s="371"/>
      <c r="AH109" s="371"/>
      <c r="AI109" s="371"/>
      <c r="AJ109" s="371"/>
      <c r="AK109" s="371"/>
      <c r="AL109" s="371"/>
      <c r="AM109" s="371"/>
      <c r="AN109" s="371"/>
      <c r="AO109" s="371"/>
      <c r="AP109" s="371"/>
      <c r="AQ109" s="371"/>
      <c r="AR109" s="371"/>
      <c r="AS109" s="371"/>
      <c r="AT109" s="371"/>
      <c r="AU109" s="371"/>
      <c r="AV109" s="371"/>
      <c r="AW109" s="371"/>
      <c r="AX109" s="371"/>
      <c r="AY109" s="371"/>
      <c r="AZ109" s="371"/>
      <c r="BA109" s="371"/>
      <c r="BB109" s="429"/>
    </row>
    <row r="110" spans="1:54">
      <c r="A110" s="371"/>
      <c r="C110" s="371"/>
      <c r="D110" s="371"/>
      <c r="E110" s="492"/>
      <c r="F110" s="492"/>
      <c r="G110" s="492"/>
      <c r="H110" s="492"/>
      <c r="I110" s="492"/>
      <c r="J110" s="492"/>
      <c r="K110" s="494"/>
      <c r="L110" s="495"/>
      <c r="M110" s="371"/>
      <c r="O110" s="371"/>
      <c r="P110" s="371"/>
      <c r="R110" s="373"/>
      <c r="T110" s="373"/>
      <c r="V110" s="373"/>
      <c r="W110" s="373"/>
      <c r="X110" s="374"/>
      <c r="Y110" s="374"/>
      <c r="Z110" s="374"/>
      <c r="AA110" s="371"/>
      <c r="AB110" s="371"/>
      <c r="AC110" s="371"/>
      <c r="AD110" s="371"/>
      <c r="AE110" s="371"/>
      <c r="AF110" s="371"/>
      <c r="AG110" s="371"/>
      <c r="AH110" s="371"/>
      <c r="AI110" s="371"/>
      <c r="AJ110" s="371"/>
      <c r="AK110" s="371"/>
      <c r="AL110" s="371"/>
      <c r="AM110" s="371"/>
      <c r="AN110" s="371"/>
      <c r="AO110" s="371"/>
      <c r="AP110" s="371"/>
      <c r="AQ110" s="371"/>
      <c r="AR110" s="371"/>
      <c r="AS110" s="371"/>
      <c r="AT110" s="371"/>
      <c r="AU110" s="371"/>
      <c r="AV110" s="371"/>
      <c r="AW110" s="371"/>
      <c r="AX110" s="371"/>
      <c r="AY110" s="371"/>
      <c r="AZ110" s="371"/>
      <c r="BA110" s="371"/>
      <c r="BB110" s="429"/>
    </row>
    <row r="111" spans="1:54">
      <c r="E111" s="496"/>
      <c r="F111" s="496"/>
      <c r="G111" s="496"/>
      <c r="H111" s="496"/>
      <c r="I111" s="496"/>
      <c r="J111" s="496"/>
      <c r="K111" s="497"/>
      <c r="L111" s="498"/>
      <c r="BB111" s="429"/>
    </row>
    <row r="112" spans="1:54">
      <c r="E112" s="496"/>
      <c r="F112" s="496"/>
      <c r="G112" s="496"/>
      <c r="H112" s="496"/>
      <c r="I112" s="496"/>
      <c r="J112" s="496"/>
      <c r="K112" s="497"/>
      <c r="L112" s="498"/>
    </row>
    <row r="113" spans="1:54">
      <c r="E113" s="496"/>
      <c r="F113" s="496"/>
      <c r="G113" s="496"/>
      <c r="H113" s="496"/>
      <c r="I113" s="496"/>
      <c r="J113" s="496"/>
      <c r="K113" s="497"/>
      <c r="L113" s="498"/>
    </row>
    <row r="114" spans="1:54">
      <c r="E114" s="496"/>
      <c r="F114" s="496"/>
      <c r="G114" s="496"/>
      <c r="H114" s="496"/>
      <c r="I114" s="496"/>
      <c r="J114" s="496"/>
      <c r="K114" s="497"/>
      <c r="L114" s="498"/>
    </row>
    <row r="115" spans="1:54">
      <c r="E115" s="489"/>
      <c r="F115" s="489"/>
      <c r="G115" s="489"/>
      <c r="H115" s="489"/>
      <c r="I115" s="489"/>
      <c r="J115" s="489"/>
    </row>
    <row r="116" spans="1:54">
      <c r="E116" s="489"/>
      <c r="F116" s="489"/>
      <c r="G116" s="489"/>
      <c r="H116" s="489"/>
      <c r="I116" s="489"/>
      <c r="J116" s="489"/>
    </row>
    <row r="117" spans="1:54" s="500" customFormat="1">
      <c r="A117" s="370"/>
      <c r="B117" s="371"/>
      <c r="C117" s="370"/>
      <c r="D117" s="370"/>
      <c r="E117" s="489"/>
      <c r="F117" s="489"/>
      <c r="G117" s="489"/>
      <c r="H117" s="489"/>
      <c r="I117" s="489"/>
      <c r="J117" s="489"/>
      <c r="L117" s="370"/>
      <c r="M117" s="370"/>
      <c r="N117" s="371"/>
      <c r="O117" s="370"/>
      <c r="P117" s="370"/>
      <c r="Q117" s="371"/>
      <c r="R117" s="460"/>
      <c r="S117" s="371"/>
      <c r="T117" s="460"/>
      <c r="U117" s="371"/>
      <c r="V117" s="460"/>
      <c r="W117" s="460"/>
      <c r="X117" s="499"/>
      <c r="Y117" s="499"/>
      <c r="Z117" s="499"/>
      <c r="AA117" s="370"/>
      <c r="AB117" s="370"/>
      <c r="AC117" s="370"/>
      <c r="AD117" s="370"/>
      <c r="AE117" s="370"/>
      <c r="AF117" s="370"/>
      <c r="AG117" s="370"/>
      <c r="AH117" s="370"/>
      <c r="AI117" s="370"/>
      <c r="AJ117" s="370"/>
      <c r="AK117" s="370"/>
      <c r="AL117" s="370"/>
      <c r="AM117" s="370"/>
      <c r="AN117" s="370"/>
      <c r="AO117" s="370"/>
      <c r="AP117" s="370"/>
      <c r="AQ117" s="370"/>
      <c r="AR117" s="370"/>
      <c r="AS117" s="370"/>
      <c r="AT117" s="370"/>
      <c r="AU117" s="370"/>
      <c r="AV117" s="370"/>
      <c r="AW117" s="370"/>
      <c r="AX117" s="370"/>
      <c r="AY117" s="370"/>
      <c r="AZ117" s="370"/>
      <c r="BA117" s="370"/>
      <c r="BB117" s="370"/>
    </row>
  </sheetData>
  <sheetProtection password="AABD" sheet="1" objects="1" scenarios="1"/>
  <mergeCells count="62">
    <mergeCell ref="C72:D72"/>
    <mergeCell ref="C73:D73"/>
    <mergeCell ref="C74:D74"/>
    <mergeCell ref="G72:K72"/>
    <mergeCell ref="G73:K73"/>
    <mergeCell ref="G74:K74"/>
    <mergeCell ref="C68:D68"/>
    <mergeCell ref="C69:D69"/>
    <mergeCell ref="C70:D70"/>
    <mergeCell ref="C71:D71"/>
    <mergeCell ref="G68:K68"/>
    <mergeCell ref="G70:K70"/>
    <mergeCell ref="G71:K71"/>
    <mergeCell ref="C67:D67"/>
    <mergeCell ref="O49:V49"/>
    <mergeCell ref="C50:D50"/>
    <mergeCell ref="C51:D51"/>
    <mergeCell ref="C52:D52"/>
    <mergeCell ref="C59:D59"/>
    <mergeCell ref="C61:D61"/>
    <mergeCell ref="C62:D62"/>
    <mergeCell ref="C63:D63"/>
    <mergeCell ref="C64:D64"/>
    <mergeCell ref="C65:D65"/>
    <mergeCell ref="C66:D66"/>
    <mergeCell ref="C33:D33"/>
    <mergeCell ref="C34:D34"/>
    <mergeCell ref="M47:M48"/>
    <mergeCell ref="C35:D35"/>
    <mergeCell ref="O47:V48"/>
    <mergeCell ref="C36:D36"/>
    <mergeCell ref="C40:D40"/>
    <mergeCell ref="C41:D41"/>
    <mergeCell ref="C42:D42"/>
    <mergeCell ref="C43:D43"/>
    <mergeCell ref="M43:M44"/>
    <mergeCell ref="O43:V44"/>
    <mergeCell ref="C44:D44"/>
    <mergeCell ref="C45:D45"/>
    <mergeCell ref="C46:D46"/>
    <mergeCell ref="O46:V46"/>
    <mergeCell ref="C29:D29"/>
    <mergeCell ref="C30:D31"/>
    <mergeCell ref="C22:D22"/>
    <mergeCell ref="C2:I2"/>
    <mergeCell ref="C5:V5"/>
    <mergeCell ref="O7:O8"/>
    <mergeCell ref="C19:D19"/>
    <mergeCell ref="C20:D20"/>
    <mergeCell ref="C21:D21"/>
    <mergeCell ref="C23:D23"/>
    <mergeCell ref="C24:D24"/>
    <mergeCell ref="C25:D25"/>
    <mergeCell ref="C27:D27"/>
    <mergeCell ref="C28:D28"/>
    <mergeCell ref="G30:G31"/>
    <mergeCell ref="I30:I31"/>
    <mergeCell ref="AA11:AB11"/>
    <mergeCell ref="C12:D12"/>
    <mergeCell ref="C13:D13"/>
    <mergeCell ref="C17:D17"/>
    <mergeCell ref="C18:D18"/>
  </mergeCells>
  <dataValidations count="9">
    <dataValidation type="list" allowBlank="1" showInputMessage="1" showErrorMessage="1" sqref="V30:V36 V12:V28 I50:I52 I28:I30 I34:I36 I17:I21 R30:R36 R38:R39 V38:V39 R12:R28 I11:I13 I40:I42 I44:I46 I64:I67">
      <formula1>"Y, N"</formula1>
    </dataValidation>
    <dataValidation type="list" allowBlank="1" showInputMessage="1" showErrorMessage="1" sqref="N46:V46">
      <formula1>"Industrial, All others"</formula1>
    </dataValidation>
    <dataValidation allowBlank="1" showInputMessage="1" showErrorMessage="1" promptTitle="PAS 2050:2008 " prompt="Specification for the assessment of the life cycle greenhouse gas emissions of goods and services, BSi" sqref="C44:D44"/>
    <dataValidation allowBlank="1" showInputMessage="1" showErrorMessage="1" promptTitle="ISO 21930:2007" prompt="Sustainability in building construction- Environmental declaration of building products, BSi" sqref="C45:D45"/>
    <dataValidation allowBlank="1" showInputMessage="1" showErrorMessage="1" promptTitle="ISO 14040 &amp; ISO 14044:2006" prompt="Environmental management - Life cycle assessment - Principles and framework &amp; Environmental management - Life cycle assessment - Requirements and guidelines, BSi" sqref="C41:D42"/>
    <dataValidation allowBlank="1" showInputMessage="1" showErrorMessage="1" promptTitle="EN 15978:2011" prompt="Sustainability of construction works - assessment of environmental performance of buildings - calculation method, BSi" sqref="C30"/>
    <dataValidation allowBlank="1" showInputMessage="1" showErrorMessage="1" promptTitle="EN 15804:2012" prompt="Sustainability of construction works - Environmental product declarations - core rules for the product category of construction products, BSi" sqref="C46:D46"/>
    <dataValidation allowBlank="1" showInputMessage="1" showErrorMessage="1" promptTitle="CEN/TR 15941:2010" prompt="Sustainability of construction works - Environmental product declarations - Methodology for selection and use of generic data, BSi" sqref="C35:D35"/>
    <dataValidation allowBlank="1" showErrorMessage="1" sqref="C52:D52"/>
  </dataValidations>
  <pageMargins left="0.70866141732283472" right="0.70866141732283472" top="0.74803149606299213" bottom="0.74803149606299213" header="0.31496062992125984" footer="0.31496062992125984"/>
  <pageSetup paperSize="9" scale="50" orientation="landscape" verticalDpi="599"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864"/>
    <pageSetUpPr fitToPage="1"/>
  </sheetPr>
  <dimension ref="A1:BB117"/>
  <sheetViews>
    <sheetView showGridLines="0" topLeftCell="B1" zoomScale="70" zoomScaleNormal="70" workbookViewId="0">
      <selection activeCell="B1" sqref="B1"/>
    </sheetView>
  </sheetViews>
  <sheetFormatPr defaultColWidth="9.109375" defaultRowHeight="14.4"/>
  <cols>
    <col min="1" max="1" width="4.33203125" style="370" hidden="1" customWidth="1"/>
    <col min="2" max="2" width="4.33203125" style="371" customWidth="1"/>
    <col min="3" max="3" width="68.5546875" style="370" customWidth="1"/>
    <col min="4" max="4" width="7.109375" style="370" bestFit="1" customWidth="1"/>
    <col min="5" max="5" width="7.109375" style="370" hidden="1" customWidth="1"/>
    <col min="6" max="6" width="0.5546875" style="370" customWidth="1"/>
    <col min="7" max="7" width="6" style="370" customWidth="1"/>
    <col min="8" max="8" width="0.5546875" style="370" customWidth="1"/>
    <col min="9" max="9" width="7.44140625" style="370" customWidth="1"/>
    <col min="10" max="10" width="5.33203125" style="370" hidden="1" customWidth="1"/>
    <col min="11" max="11" width="6.6640625" style="500" bestFit="1" customWidth="1"/>
    <col min="12" max="12" width="4.6640625" style="370" hidden="1" customWidth="1"/>
    <col min="13" max="13" width="57.6640625" style="370" bestFit="1" customWidth="1"/>
    <col min="14" max="14" width="0.5546875" style="371" customWidth="1"/>
    <col min="15" max="15" width="5.6640625" style="370" customWidth="1"/>
    <col min="16" max="16" width="5.6640625" style="370" hidden="1" customWidth="1"/>
    <col min="17" max="17" width="0.5546875" style="371" customWidth="1"/>
    <col min="18" max="18" width="9" style="460" customWidth="1"/>
    <col min="19" max="19" width="0.5546875" style="371" customWidth="1"/>
    <col min="20" max="20" width="7.6640625" style="460" bestFit="1" customWidth="1"/>
    <col min="21" max="21" width="0.5546875" style="371" customWidth="1"/>
    <col min="22" max="22" width="7.109375" style="460" bestFit="1" customWidth="1"/>
    <col min="23" max="23" width="3.88671875" style="460" hidden="1" customWidth="1"/>
    <col min="24" max="25" width="9.109375" style="499" hidden="1" customWidth="1"/>
    <col min="26" max="26" width="9.88671875" style="499" hidden="1" customWidth="1"/>
    <col min="27" max="33" width="9.109375" style="370" hidden="1" customWidth="1"/>
    <col min="34" max="16384" width="9.109375" style="370"/>
  </cols>
  <sheetData>
    <row r="1" spans="1:53" ht="15" customHeight="1">
      <c r="C1" s="371"/>
      <c r="D1" s="371"/>
      <c r="E1" s="371"/>
      <c r="F1" s="371"/>
      <c r="G1" s="371"/>
      <c r="H1" s="371"/>
      <c r="I1" s="371"/>
      <c r="J1" s="371"/>
      <c r="K1" s="372"/>
      <c r="L1" s="371"/>
      <c r="M1" s="371"/>
      <c r="O1" s="371"/>
      <c r="P1" s="371"/>
      <c r="R1" s="373"/>
      <c r="T1" s="373"/>
      <c r="V1" s="373"/>
      <c r="W1" s="373"/>
      <c r="X1" s="374"/>
      <c r="Y1" s="374"/>
      <c r="Z1" s="374"/>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row>
    <row r="2" spans="1:53" ht="38.25" customHeight="1">
      <c r="C2" s="737" t="s">
        <v>69</v>
      </c>
      <c r="D2" s="737"/>
      <c r="E2" s="737"/>
      <c r="F2" s="737"/>
      <c r="G2" s="737"/>
      <c r="H2" s="737"/>
      <c r="I2" s="737"/>
      <c r="J2" s="371"/>
      <c r="K2" s="375"/>
      <c r="L2" s="636"/>
      <c r="M2" s="636"/>
      <c r="N2" s="636"/>
      <c r="O2" s="636"/>
      <c r="P2" s="636"/>
      <c r="Q2" s="636"/>
      <c r="R2" s="636"/>
      <c r="S2" s="636"/>
      <c r="T2" s="636"/>
      <c r="U2" s="636"/>
      <c r="V2" s="636"/>
      <c r="W2" s="373"/>
      <c r="X2" s="374"/>
      <c r="Y2" s="374"/>
      <c r="Z2" s="374"/>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row>
    <row r="3" spans="1:53" ht="7.5" customHeight="1" thickBot="1">
      <c r="C3" s="371"/>
      <c r="D3" s="371"/>
      <c r="E3" s="371"/>
      <c r="F3" s="371"/>
      <c r="G3" s="371"/>
      <c r="H3" s="371"/>
      <c r="I3" s="371"/>
      <c r="J3" s="371"/>
      <c r="K3" s="372"/>
      <c r="L3" s="371"/>
      <c r="M3" s="371"/>
      <c r="O3" s="371"/>
      <c r="P3" s="371"/>
      <c r="R3" s="373"/>
      <c r="T3" s="373"/>
      <c r="V3" s="373"/>
      <c r="W3" s="373"/>
      <c r="X3" s="374"/>
      <c r="Y3" s="374"/>
      <c r="Z3" s="374"/>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row>
    <row r="4" spans="1:53" ht="21">
      <c r="C4" s="377" t="s">
        <v>121</v>
      </c>
      <c r="D4" s="197"/>
      <c r="E4" s="197"/>
      <c r="F4" s="197"/>
      <c r="G4" s="197"/>
      <c r="H4" s="197"/>
      <c r="I4" s="197"/>
      <c r="J4" s="197"/>
      <c r="K4" s="198"/>
      <c r="L4" s="197"/>
      <c r="M4" s="197"/>
      <c r="N4" s="197"/>
      <c r="O4" s="197"/>
      <c r="P4" s="197"/>
      <c r="Q4" s="197"/>
      <c r="R4" s="199"/>
      <c r="S4" s="197"/>
      <c r="T4" s="199"/>
      <c r="U4" s="197"/>
      <c r="V4" s="200"/>
      <c r="W4" s="373"/>
      <c r="X4" s="374"/>
      <c r="Y4" s="374"/>
      <c r="Z4" s="374"/>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row>
    <row r="5" spans="1:53" s="382" customFormat="1" ht="112.8" customHeight="1" thickBot="1">
      <c r="A5" s="378"/>
      <c r="B5" s="379"/>
      <c r="C5" s="746" t="s">
        <v>160</v>
      </c>
      <c r="D5" s="747"/>
      <c r="E5" s="747"/>
      <c r="F5" s="747"/>
      <c r="G5" s="747"/>
      <c r="H5" s="747"/>
      <c r="I5" s="747"/>
      <c r="J5" s="747"/>
      <c r="K5" s="747"/>
      <c r="L5" s="747"/>
      <c r="M5" s="747"/>
      <c r="N5" s="747"/>
      <c r="O5" s="747"/>
      <c r="P5" s="747"/>
      <c r="Q5" s="747"/>
      <c r="R5" s="747"/>
      <c r="S5" s="747"/>
      <c r="T5" s="747"/>
      <c r="U5" s="747"/>
      <c r="V5" s="748"/>
      <c r="W5" s="380"/>
      <c r="X5" s="381"/>
      <c r="Y5" s="381"/>
      <c r="Z5" s="38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row>
    <row r="6" spans="1:53" s="382" customFormat="1" ht="7.5" customHeight="1">
      <c r="A6" s="378"/>
      <c r="B6" s="379"/>
      <c r="C6" s="206"/>
      <c r="D6" s="206"/>
      <c r="E6" s="206"/>
      <c r="F6" s="206"/>
      <c r="G6" s="206"/>
      <c r="H6" s="206"/>
      <c r="I6" s="206"/>
      <c r="J6" s="206"/>
      <c r="K6" s="206"/>
      <c r="L6" s="206"/>
      <c r="M6" s="206"/>
      <c r="N6" s="206"/>
      <c r="O6" s="206"/>
      <c r="P6" s="206"/>
      <c r="Q6" s="206"/>
      <c r="R6" s="206"/>
      <c r="S6" s="206"/>
      <c r="T6" s="206"/>
      <c r="U6" s="206"/>
      <c r="V6" s="206"/>
      <c r="W6" s="380"/>
      <c r="X6" s="381"/>
      <c r="Y6" s="381"/>
      <c r="Z6" s="38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row>
    <row r="7" spans="1:53" s="382" customFormat="1" ht="21">
      <c r="B7" s="371"/>
      <c r="C7" s="383" t="s">
        <v>71</v>
      </c>
      <c r="D7" s="371"/>
      <c r="E7" s="371"/>
      <c r="F7" s="371"/>
      <c r="G7" s="371"/>
      <c r="H7" s="371"/>
      <c r="I7" s="371"/>
      <c r="J7" s="371"/>
      <c r="K7" s="372"/>
      <c r="L7" s="371"/>
      <c r="M7" s="383" t="s">
        <v>70</v>
      </c>
      <c r="N7" s="384"/>
      <c r="O7" s="738" t="s">
        <v>49</v>
      </c>
      <c r="P7" s="384"/>
      <c r="Q7" s="384"/>
      <c r="R7" s="385"/>
      <c r="S7" s="384"/>
      <c r="T7" s="385"/>
      <c r="U7" s="384"/>
      <c r="V7" s="385"/>
      <c r="W7" s="386"/>
      <c r="X7" s="374"/>
      <c r="Y7" s="374"/>
      <c r="Z7" s="374"/>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row>
    <row r="8" spans="1:53" s="382" customFormat="1" ht="86.25" customHeight="1" thickBot="1">
      <c r="A8" s="378" t="s">
        <v>29</v>
      </c>
      <c r="B8" s="379"/>
      <c r="C8" s="387" t="s">
        <v>56</v>
      </c>
      <c r="D8" s="388" t="s">
        <v>39</v>
      </c>
      <c r="E8" s="389"/>
      <c r="F8" s="390"/>
      <c r="G8" s="391" t="s">
        <v>54</v>
      </c>
      <c r="H8" s="390"/>
      <c r="I8" s="392" t="s">
        <v>80</v>
      </c>
      <c r="J8" s="393" t="s">
        <v>55</v>
      </c>
      <c r="K8" s="360" t="s">
        <v>83</v>
      </c>
      <c r="L8" s="379" t="s">
        <v>29</v>
      </c>
      <c r="M8" s="394"/>
      <c r="N8" s="395"/>
      <c r="O8" s="739"/>
      <c r="P8" s="395" t="s">
        <v>57</v>
      </c>
      <c r="Q8" s="395"/>
      <c r="R8" s="396" t="s">
        <v>50</v>
      </c>
      <c r="S8" s="395"/>
      <c r="T8" s="391" t="s">
        <v>54</v>
      </c>
      <c r="U8" s="395"/>
      <c r="V8" s="392" t="s">
        <v>53</v>
      </c>
      <c r="W8" s="380"/>
      <c r="X8" s="381"/>
      <c r="Y8" s="381"/>
      <c r="Z8" s="38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row>
    <row r="9" spans="1:53" s="382" customFormat="1" ht="22.5" customHeight="1">
      <c r="A9" s="378"/>
      <c r="B9" s="379"/>
      <c r="C9" s="221"/>
      <c r="D9" s="222"/>
      <c r="E9" s="223"/>
      <c r="F9" s="224"/>
      <c r="G9" s="225"/>
      <c r="H9" s="224"/>
      <c r="I9" s="226"/>
      <c r="J9" s="393"/>
      <c r="K9" s="360"/>
      <c r="L9" s="379"/>
      <c r="M9" s="397"/>
      <c r="N9" s="228"/>
      <c r="O9" s="637"/>
      <c r="P9" s="228"/>
      <c r="Q9" s="228"/>
      <c r="R9" s="230"/>
      <c r="S9" s="228"/>
      <c r="T9" s="225"/>
      <c r="U9" s="228"/>
      <c r="V9" s="226"/>
      <c r="W9" s="380"/>
      <c r="X9" s="381"/>
      <c r="Y9" s="381"/>
      <c r="Z9" s="38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row>
    <row r="10" spans="1:53" s="382" customFormat="1" ht="18">
      <c r="A10" s="398">
        <v>2</v>
      </c>
      <c r="B10" s="399"/>
      <c r="C10" s="400" t="s">
        <v>40</v>
      </c>
      <c r="D10" s="371"/>
      <c r="E10" s="371"/>
      <c r="F10" s="401"/>
      <c r="G10" s="402" t="s">
        <v>2</v>
      </c>
      <c r="H10" s="401"/>
      <c r="I10" s="401"/>
      <c r="J10" s="403"/>
      <c r="K10" s="361"/>
      <c r="L10" s="404">
        <v>1</v>
      </c>
      <c r="M10" s="405" t="s">
        <v>85</v>
      </c>
      <c r="N10" s="372"/>
      <c r="O10" s="372"/>
      <c r="P10" s="372"/>
      <c r="Q10" s="372"/>
      <c r="R10" s="386"/>
      <c r="S10" s="372"/>
      <c r="T10" s="386"/>
      <c r="U10" s="372"/>
      <c r="V10" s="406"/>
      <c r="W10" s="407"/>
      <c r="X10" s="408"/>
      <c r="Y10" s="408"/>
      <c r="Z10" s="409"/>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row>
    <row r="11" spans="1:53" s="382" customFormat="1" ht="18">
      <c r="B11" s="371"/>
      <c r="C11" s="410" t="s">
        <v>1</v>
      </c>
      <c r="D11" s="411" t="s">
        <v>21</v>
      </c>
      <c r="E11" s="412">
        <v>1</v>
      </c>
      <c r="F11" s="413"/>
      <c r="G11" s="346">
        <f t="shared" ref="G11:G13" si="0">E11*$A$10</f>
        <v>2</v>
      </c>
      <c r="H11" s="413"/>
      <c r="I11" s="414" t="s">
        <v>51</v>
      </c>
      <c r="J11" s="403">
        <f>IF(I11="Y",G11,0)</f>
        <v>2</v>
      </c>
      <c r="K11" s="362">
        <f>IF(I11="Y",1,0)</f>
        <v>1</v>
      </c>
      <c r="M11" s="400" t="s">
        <v>24</v>
      </c>
      <c r="N11" s="415"/>
      <c r="O11" s="415"/>
      <c r="P11" s="415"/>
      <c r="Q11" s="415"/>
      <c r="R11" s="386"/>
      <c r="S11" s="415"/>
      <c r="T11" s="402" t="s">
        <v>2</v>
      </c>
      <c r="U11" s="415"/>
      <c r="V11" s="406"/>
      <c r="W11" s="407"/>
      <c r="X11" s="374"/>
      <c r="Y11" s="374"/>
      <c r="Z11" s="374"/>
      <c r="AA11" s="740" t="s">
        <v>83</v>
      </c>
      <c r="AB11" s="740"/>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row>
    <row r="12" spans="1:53" s="382" customFormat="1" ht="15.6">
      <c r="B12" s="371"/>
      <c r="C12" s="719" t="s">
        <v>72</v>
      </c>
      <c r="D12" s="720"/>
      <c r="E12" s="403">
        <v>1</v>
      </c>
      <c r="F12" s="413"/>
      <c r="G12" s="346">
        <f t="shared" si="0"/>
        <v>2</v>
      </c>
      <c r="H12" s="413"/>
      <c r="I12" s="414" t="s">
        <v>51</v>
      </c>
      <c r="J12" s="403">
        <f>IF(I12="Y",G12,0)</f>
        <v>2</v>
      </c>
      <c r="K12" s="363"/>
      <c r="L12" s="416"/>
      <c r="M12" s="639" t="s">
        <v>23</v>
      </c>
      <c r="N12" s="418"/>
      <c r="O12" s="419" t="s">
        <v>21</v>
      </c>
      <c r="P12" s="420">
        <v>2</v>
      </c>
      <c r="Q12" s="418"/>
      <c r="R12" s="635" t="s">
        <v>51</v>
      </c>
      <c r="S12" s="418"/>
      <c r="T12" s="351">
        <f t="shared" ref="T12:T27" si="1">IF(R12="Y",P12*$L$10,"")</f>
        <v>2</v>
      </c>
      <c r="U12" s="418"/>
      <c r="V12" s="650" t="s">
        <v>51</v>
      </c>
      <c r="W12" s="422">
        <f t="shared" ref="W12:W27" si="2">IF(V12="Y", T12, 0)</f>
        <v>2</v>
      </c>
      <c r="X12" s="374">
        <f>IF(OR(R12="N",W12&gt;0),1,0)</f>
        <v>1</v>
      </c>
      <c r="Y12" s="374"/>
      <c r="Z12" s="374"/>
      <c r="AA12" s="423">
        <f>K11</f>
        <v>1</v>
      </c>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row>
    <row r="13" spans="1:53" s="382" customFormat="1" ht="15.6">
      <c r="B13" s="371"/>
      <c r="C13" s="725" t="s">
        <v>74</v>
      </c>
      <c r="D13" s="725"/>
      <c r="E13" s="403">
        <v>2</v>
      </c>
      <c r="F13" s="413"/>
      <c r="G13" s="346">
        <f t="shared" si="0"/>
        <v>4</v>
      </c>
      <c r="H13" s="413"/>
      <c r="I13" s="414" t="s">
        <v>51</v>
      </c>
      <c r="J13" s="403">
        <f>IF(I13="Y",G13,0)</f>
        <v>4</v>
      </c>
      <c r="K13" s="363"/>
      <c r="L13" s="416"/>
      <c r="M13" s="639" t="s">
        <v>9</v>
      </c>
      <c r="N13" s="413"/>
      <c r="O13" s="419" t="s">
        <v>21</v>
      </c>
      <c r="P13" s="420">
        <v>2</v>
      </c>
      <c r="Q13" s="413"/>
      <c r="R13" s="635" t="s">
        <v>51</v>
      </c>
      <c r="S13" s="413"/>
      <c r="T13" s="351">
        <f t="shared" si="1"/>
        <v>2</v>
      </c>
      <c r="U13" s="413"/>
      <c r="V13" s="650" t="s">
        <v>51</v>
      </c>
      <c r="W13" s="422">
        <f t="shared" si="2"/>
        <v>2</v>
      </c>
      <c r="X13" s="374">
        <f>IF(OR(R13="N",W13&gt;0),1,0)</f>
        <v>1</v>
      </c>
      <c r="Y13" s="374"/>
      <c r="Z13" s="424"/>
      <c r="AA13" s="425">
        <f>K17</f>
        <v>1</v>
      </c>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row>
    <row r="14" spans="1:53" s="382" customFormat="1" ht="15.6">
      <c r="B14" s="371"/>
      <c r="C14" s="371"/>
      <c r="D14" s="426" t="s">
        <v>58</v>
      </c>
      <c r="E14" s="397"/>
      <c r="F14" s="367"/>
      <c r="G14" s="352">
        <f>SUM(G11:G13)</f>
        <v>8</v>
      </c>
      <c r="H14" s="367"/>
      <c r="I14" s="353">
        <f>SUM(J11:J13)</f>
        <v>8</v>
      </c>
      <c r="J14" s="427"/>
      <c r="K14" s="363"/>
      <c r="L14" s="416"/>
      <c r="M14" s="639" t="s">
        <v>6</v>
      </c>
      <c r="N14" s="413"/>
      <c r="O14" s="428"/>
      <c r="P14" s="420">
        <v>2</v>
      </c>
      <c r="Q14" s="413"/>
      <c r="R14" s="635" t="s">
        <v>51</v>
      </c>
      <c r="S14" s="413"/>
      <c r="T14" s="351">
        <f t="shared" si="1"/>
        <v>2</v>
      </c>
      <c r="U14" s="413"/>
      <c r="V14" s="650" t="s">
        <v>51</v>
      </c>
      <c r="W14" s="422">
        <f t="shared" si="2"/>
        <v>2</v>
      </c>
      <c r="X14" s="374"/>
      <c r="Y14" s="374"/>
      <c r="Z14" s="424"/>
      <c r="AA14" s="425">
        <f>K28</f>
        <v>1</v>
      </c>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row>
    <row r="15" spans="1:53" s="382" customFormat="1" ht="15.6">
      <c r="B15" s="371"/>
      <c r="C15" s="429"/>
      <c r="D15" s="429"/>
      <c r="E15" s="429"/>
      <c r="F15" s="429"/>
      <c r="G15" s="429"/>
      <c r="H15" s="429"/>
      <c r="I15" s="429"/>
      <c r="J15" s="429"/>
      <c r="K15" s="363"/>
      <c r="L15" s="416"/>
      <c r="M15" s="639" t="s">
        <v>14</v>
      </c>
      <c r="N15" s="413"/>
      <c r="O15" s="419" t="s">
        <v>21</v>
      </c>
      <c r="P15" s="420">
        <v>2</v>
      </c>
      <c r="Q15" s="413"/>
      <c r="R15" s="635" t="s">
        <v>51</v>
      </c>
      <c r="S15" s="413"/>
      <c r="T15" s="351">
        <f t="shared" si="1"/>
        <v>2</v>
      </c>
      <c r="U15" s="413"/>
      <c r="V15" s="650" t="s">
        <v>51</v>
      </c>
      <c r="W15" s="422">
        <f t="shared" si="2"/>
        <v>2</v>
      </c>
      <c r="X15" s="374">
        <f>IF(OR(R15="N",W15&gt;0),1,0)</f>
        <v>1</v>
      </c>
      <c r="Y15" s="374"/>
      <c r="Z15" s="424"/>
      <c r="AA15" s="425">
        <f>SUM(K34:K36)</f>
        <v>2</v>
      </c>
      <c r="AB15" s="371"/>
      <c r="AC15" s="371"/>
      <c r="AD15" s="371"/>
      <c r="AE15" s="371"/>
      <c r="AF15" s="371"/>
      <c r="AG15" s="399" t="s">
        <v>84</v>
      </c>
      <c r="AH15" s="371"/>
      <c r="AI15" s="371"/>
      <c r="AJ15" s="371"/>
      <c r="AK15" s="371"/>
      <c r="AL15" s="371"/>
      <c r="AM15" s="371"/>
      <c r="AN15" s="371"/>
      <c r="AO15" s="371"/>
      <c r="AP15" s="371"/>
      <c r="AQ15" s="371"/>
      <c r="AR15" s="371"/>
      <c r="AS15" s="371"/>
      <c r="AT15" s="371"/>
      <c r="AU15" s="371"/>
      <c r="AV15" s="371"/>
      <c r="AW15" s="371"/>
      <c r="AX15" s="371"/>
      <c r="AY15" s="371"/>
      <c r="AZ15" s="371"/>
      <c r="BA15" s="371"/>
    </row>
    <row r="16" spans="1:53" s="382" customFormat="1" ht="18">
      <c r="A16" s="398">
        <v>2</v>
      </c>
      <c r="B16" s="399"/>
      <c r="C16" s="400" t="s">
        <v>75</v>
      </c>
      <c r="D16" s="430"/>
      <c r="E16" s="371"/>
      <c r="F16" s="431"/>
      <c r="G16" s="432" t="s">
        <v>3</v>
      </c>
      <c r="H16" s="431"/>
      <c r="I16" s="433"/>
      <c r="J16" s="403"/>
      <c r="K16" s="363"/>
      <c r="L16" s="416"/>
      <c r="M16" s="639" t="s">
        <v>22</v>
      </c>
      <c r="N16" s="413"/>
      <c r="O16" s="428"/>
      <c r="P16" s="420">
        <v>2</v>
      </c>
      <c r="Q16" s="413"/>
      <c r="R16" s="635" t="s">
        <v>51</v>
      </c>
      <c r="S16" s="413"/>
      <c r="T16" s="351">
        <f t="shared" si="1"/>
        <v>2</v>
      </c>
      <c r="U16" s="413"/>
      <c r="V16" s="650" t="s">
        <v>51</v>
      </c>
      <c r="W16" s="422">
        <f t="shared" si="2"/>
        <v>2</v>
      </c>
      <c r="X16" s="374"/>
      <c r="Y16" s="374"/>
      <c r="Z16" s="424"/>
      <c r="AA16" s="425">
        <f>SUM(K40:K46)</f>
        <v>3</v>
      </c>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row>
    <row r="17" spans="1:53" s="382" customFormat="1" ht="15.6">
      <c r="B17" s="371"/>
      <c r="C17" s="741" t="s">
        <v>4</v>
      </c>
      <c r="D17" s="741"/>
      <c r="E17" s="434">
        <v>1</v>
      </c>
      <c r="F17" s="349"/>
      <c r="G17" s="347">
        <f>E17*$A$16</f>
        <v>2</v>
      </c>
      <c r="H17" s="349"/>
      <c r="I17" s="414" t="s">
        <v>52</v>
      </c>
      <c r="J17" s="403">
        <f>IF(I17="Y",G17,0)</f>
        <v>0</v>
      </c>
      <c r="K17" s="362">
        <f>IF(OR(J17,J18,J19,J20,J21&gt;0),1,0)</f>
        <v>1</v>
      </c>
      <c r="M17" s="639" t="s">
        <v>37</v>
      </c>
      <c r="N17" s="413"/>
      <c r="O17" s="419" t="s">
        <v>21</v>
      </c>
      <c r="P17" s="420">
        <v>2</v>
      </c>
      <c r="Q17" s="413"/>
      <c r="R17" s="635" t="s">
        <v>51</v>
      </c>
      <c r="S17" s="413"/>
      <c r="T17" s="351">
        <f t="shared" si="1"/>
        <v>2</v>
      </c>
      <c r="U17" s="413"/>
      <c r="V17" s="650" t="s">
        <v>51</v>
      </c>
      <c r="W17" s="422">
        <f t="shared" si="2"/>
        <v>2</v>
      </c>
      <c r="X17" s="374">
        <f>IF(OR(R17="N",W17&gt;0),1,0)</f>
        <v>1</v>
      </c>
      <c r="Y17" s="374"/>
      <c r="Z17" s="424"/>
      <c r="AA17" s="425">
        <f>SUM(K50:K52)</f>
        <v>1</v>
      </c>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row>
    <row r="18" spans="1:53" s="382" customFormat="1" ht="15.6">
      <c r="B18" s="371"/>
      <c r="C18" s="741" t="s">
        <v>43</v>
      </c>
      <c r="D18" s="741"/>
      <c r="E18" s="434">
        <v>2</v>
      </c>
      <c r="F18" s="349"/>
      <c r="G18" s="347">
        <f>E18*$A$16</f>
        <v>4</v>
      </c>
      <c r="H18" s="349"/>
      <c r="I18" s="414" t="s">
        <v>52</v>
      </c>
      <c r="J18" s="403">
        <f>IF(I18="Y",G18,0)</f>
        <v>0</v>
      </c>
      <c r="K18" s="362"/>
      <c r="M18" s="639" t="s">
        <v>7</v>
      </c>
      <c r="N18" s="413"/>
      <c r="O18" s="428"/>
      <c r="P18" s="420">
        <v>1</v>
      </c>
      <c r="Q18" s="413"/>
      <c r="R18" s="635" t="s">
        <v>51</v>
      </c>
      <c r="S18" s="413"/>
      <c r="T18" s="351">
        <f t="shared" si="1"/>
        <v>1</v>
      </c>
      <c r="U18" s="413"/>
      <c r="V18" s="650" t="s">
        <v>51</v>
      </c>
      <c r="W18" s="422">
        <f t="shared" si="2"/>
        <v>1</v>
      </c>
      <c r="X18" s="374"/>
      <c r="Y18" s="374"/>
      <c r="Z18" s="374"/>
      <c r="AA18" s="425">
        <f>X12</f>
        <v>1</v>
      </c>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row>
    <row r="19" spans="1:53" s="382" customFormat="1" ht="15.6">
      <c r="B19" s="371"/>
      <c r="C19" s="736" t="s">
        <v>5</v>
      </c>
      <c r="D19" s="736"/>
      <c r="E19" s="435">
        <v>3</v>
      </c>
      <c r="F19" s="349"/>
      <c r="G19" s="347">
        <f>E19*$A$16</f>
        <v>6</v>
      </c>
      <c r="H19" s="349"/>
      <c r="I19" s="414" t="s">
        <v>51</v>
      </c>
      <c r="J19" s="403">
        <f>IF(I19="Y",G19,0)</f>
        <v>6</v>
      </c>
      <c r="K19" s="362"/>
      <c r="M19" s="639" t="s">
        <v>42</v>
      </c>
      <c r="N19" s="413"/>
      <c r="O19" s="428"/>
      <c r="P19" s="420">
        <v>1</v>
      </c>
      <c r="Q19" s="413"/>
      <c r="R19" s="635" t="s">
        <v>51</v>
      </c>
      <c r="S19" s="413"/>
      <c r="T19" s="351">
        <f t="shared" si="1"/>
        <v>1</v>
      </c>
      <c r="U19" s="413"/>
      <c r="V19" s="421" t="s">
        <v>52</v>
      </c>
      <c r="W19" s="422">
        <f t="shared" si="2"/>
        <v>0</v>
      </c>
      <c r="X19" s="374"/>
      <c r="Y19" s="374"/>
      <c r="Z19" s="374"/>
      <c r="AA19" s="425">
        <f>X13</f>
        <v>1</v>
      </c>
      <c r="AB19" s="371"/>
      <c r="AC19" s="371"/>
      <c r="AD19" s="371"/>
      <c r="AE19" s="371"/>
      <c r="AF19" s="371"/>
      <c r="AG19" s="371"/>
      <c r="AH19" s="371"/>
      <c r="AI19" s="371"/>
      <c r="AJ19" s="371"/>
      <c r="AK19" s="371"/>
      <c r="AL19" s="371"/>
      <c r="AM19" s="371"/>
      <c r="AN19" s="371"/>
      <c r="AO19" s="371"/>
      <c r="AP19" s="371"/>
      <c r="AQ19" s="371"/>
      <c r="AR19" s="371"/>
      <c r="AS19" s="371"/>
      <c r="AT19" s="371"/>
      <c r="AU19" s="371"/>
      <c r="AV19" s="371"/>
      <c r="AW19" s="371"/>
      <c r="AX19" s="371"/>
      <c r="AY19" s="371"/>
      <c r="AZ19" s="371"/>
      <c r="BA19" s="371"/>
    </row>
    <row r="20" spans="1:53" s="382" customFormat="1" ht="15.6">
      <c r="A20" s="370"/>
      <c r="B20" s="371"/>
      <c r="C20" s="736" t="s">
        <v>96</v>
      </c>
      <c r="D20" s="736"/>
      <c r="E20" s="436">
        <v>4</v>
      </c>
      <c r="F20" s="370"/>
      <c r="G20" s="348">
        <f>E20*$A$16</f>
        <v>8</v>
      </c>
      <c r="H20" s="370"/>
      <c r="I20" s="421" t="s">
        <v>52</v>
      </c>
      <c r="J20" s="403">
        <f t="shared" ref="J20:J21" si="3">IF(I20="Y",G20,0)</f>
        <v>0</v>
      </c>
      <c r="K20" s="362"/>
      <c r="M20" s="639" t="s">
        <v>41</v>
      </c>
      <c r="N20" s="413"/>
      <c r="O20" s="428"/>
      <c r="P20" s="420">
        <v>1</v>
      </c>
      <c r="Q20" s="413"/>
      <c r="R20" s="635" t="s">
        <v>51</v>
      </c>
      <c r="S20" s="413"/>
      <c r="T20" s="351">
        <f t="shared" si="1"/>
        <v>1</v>
      </c>
      <c r="U20" s="413"/>
      <c r="V20" s="650" t="s">
        <v>51</v>
      </c>
      <c r="W20" s="422">
        <f t="shared" si="2"/>
        <v>1</v>
      </c>
      <c r="X20" s="374">
        <f>IF(OR(R20="N",W20&gt;0),1,0)</f>
        <v>1</v>
      </c>
      <c r="Y20" s="374"/>
      <c r="Z20" s="374"/>
      <c r="AA20" s="425">
        <f>X15</f>
        <v>1</v>
      </c>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1"/>
      <c r="AX20" s="371"/>
      <c r="AY20" s="371"/>
      <c r="AZ20" s="371"/>
      <c r="BA20" s="371"/>
    </row>
    <row r="21" spans="1:53" s="382" customFormat="1" ht="15.6">
      <c r="B21" s="371"/>
      <c r="C21" s="745" t="s">
        <v>73</v>
      </c>
      <c r="D21" s="745"/>
      <c r="E21" s="435">
        <v>6</v>
      </c>
      <c r="F21" s="349"/>
      <c r="G21" s="347">
        <f>E21*$A$16</f>
        <v>12</v>
      </c>
      <c r="H21" s="349"/>
      <c r="I21" s="421" t="s">
        <v>52</v>
      </c>
      <c r="J21" s="403">
        <f t="shared" si="3"/>
        <v>0</v>
      </c>
      <c r="K21" s="362"/>
      <c r="M21" s="639" t="s">
        <v>15</v>
      </c>
      <c r="N21" s="413"/>
      <c r="O21" s="428"/>
      <c r="P21" s="420">
        <v>1</v>
      </c>
      <c r="Q21" s="413"/>
      <c r="R21" s="635" t="s">
        <v>51</v>
      </c>
      <c r="S21" s="413"/>
      <c r="T21" s="351">
        <f t="shared" si="1"/>
        <v>1</v>
      </c>
      <c r="U21" s="413"/>
      <c r="V21" s="650" t="s">
        <v>51</v>
      </c>
      <c r="W21" s="422">
        <f t="shared" si="2"/>
        <v>1</v>
      </c>
      <c r="X21" s="374"/>
      <c r="Y21" s="374"/>
      <c r="Z21" s="374"/>
      <c r="AA21" s="425">
        <f>X17</f>
        <v>1</v>
      </c>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row>
    <row r="22" spans="1:53" s="382" customFormat="1" ht="15.6">
      <c r="B22" s="371"/>
      <c r="C22" s="732" t="s">
        <v>77</v>
      </c>
      <c r="D22" s="733"/>
      <c r="E22" s="370"/>
      <c r="F22" s="370"/>
      <c r="G22" s="437"/>
      <c r="H22" s="437"/>
      <c r="I22" s="438"/>
      <c r="J22" s="403"/>
      <c r="K22" s="362"/>
      <c r="M22" s="639" t="s">
        <v>10</v>
      </c>
      <c r="N22" s="413"/>
      <c r="O22" s="419" t="s">
        <v>21</v>
      </c>
      <c r="P22" s="420">
        <v>1</v>
      </c>
      <c r="Q22" s="413"/>
      <c r="R22" s="635" t="s">
        <v>51</v>
      </c>
      <c r="S22" s="413"/>
      <c r="T22" s="351">
        <f t="shared" si="1"/>
        <v>1</v>
      </c>
      <c r="U22" s="413"/>
      <c r="V22" s="650" t="s">
        <v>51</v>
      </c>
      <c r="W22" s="422">
        <f t="shared" si="2"/>
        <v>1</v>
      </c>
      <c r="X22" s="374">
        <f>IF(OR(R22="N",W22&gt;0),1,0)</f>
        <v>1</v>
      </c>
      <c r="Y22" s="374"/>
      <c r="Z22" s="374"/>
      <c r="AA22" s="425">
        <v>1</v>
      </c>
      <c r="AB22" s="371" t="s">
        <v>128</v>
      </c>
      <c r="AC22" s="371"/>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1"/>
      <c r="AZ22" s="371"/>
      <c r="BA22" s="371"/>
    </row>
    <row r="23" spans="1:53" s="382" customFormat="1" ht="15.6">
      <c r="B23" s="371"/>
      <c r="C23" s="732" t="s">
        <v>78</v>
      </c>
      <c r="D23" s="733"/>
      <c r="E23" s="371"/>
      <c r="F23" s="370"/>
      <c r="G23" s="437"/>
      <c r="H23" s="437"/>
      <c r="I23" s="438"/>
      <c r="J23" s="403"/>
      <c r="K23" s="362"/>
      <c r="M23" s="639" t="s">
        <v>8</v>
      </c>
      <c r="N23" s="413"/>
      <c r="O23" s="419" t="s">
        <v>21</v>
      </c>
      <c r="P23" s="420">
        <v>1</v>
      </c>
      <c r="Q23" s="413"/>
      <c r="R23" s="635" t="s">
        <v>51</v>
      </c>
      <c r="S23" s="413"/>
      <c r="T23" s="351">
        <f t="shared" si="1"/>
        <v>1</v>
      </c>
      <c r="U23" s="413"/>
      <c r="V23" s="650" t="s">
        <v>51</v>
      </c>
      <c r="W23" s="422">
        <f t="shared" si="2"/>
        <v>1</v>
      </c>
      <c r="X23" s="374">
        <f>IF(OR(R23="N",W23&gt;0),1,0)</f>
        <v>1</v>
      </c>
      <c r="Y23" s="374"/>
      <c r="Z23" s="374"/>
      <c r="AA23" s="425">
        <f>X22</f>
        <v>1</v>
      </c>
      <c r="AB23" s="371"/>
      <c r="AC23" s="371"/>
      <c r="AD23" s="371"/>
      <c r="AE23" s="371"/>
      <c r="AF23" s="371"/>
      <c r="AG23" s="371"/>
      <c r="AH23" s="371"/>
      <c r="AI23" s="371"/>
      <c r="AJ23" s="371"/>
      <c r="AK23" s="371"/>
      <c r="AL23" s="371"/>
      <c r="AM23" s="371"/>
      <c r="AN23" s="371"/>
      <c r="AO23" s="371"/>
      <c r="AP23" s="371"/>
      <c r="AQ23" s="371"/>
      <c r="AR23" s="371"/>
      <c r="AS23" s="371"/>
      <c r="AT23" s="371"/>
      <c r="AU23" s="371"/>
      <c r="AV23" s="371"/>
      <c r="AW23" s="371"/>
      <c r="AX23" s="371"/>
      <c r="AY23" s="371"/>
      <c r="AZ23" s="371"/>
      <c r="BA23" s="371"/>
    </row>
    <row r="24" spans="1:53" s="382" customFormat="1" ht="16.2" thickBot="1">
      <c r="B24" s="371"/>
      <c r="C24" s="732" t="s">
        <v>97</v>
      </c>
      <c r="D24" s="733"/>
      <c r="E24" s="371"/>
      <c r="F24" s="370"/>
      <c r="G24" s="437"/>
      <c r="H24" s="437"/>
      <c r="I24" s="438"/>
      <c r="J24" s="403"/>
      <c r="K24" s="362"/>
      <c r="M24" s="639" t="s">
        <v>38</v>
      </c>
      <c r="N24" s="413"/>
      <c r="O24" s="428"/>
      <c r="P24" s="420">
        <v>1</v>
      </c>
      <c r="Q24" s="413"/>
      <c r="R24" s="635" t="s">
        <v>51</v>
      </c>
      <c r="S24" s="413"/>
      <c r="T24" s="351">
        <f t="shared" si="1"/>
        <v>1</v>
      </c>
      <c r="U24" s="413"/>
      <c r="V24" s="650" t="s">
        <v>51</v>
      </c>
      <c r="W24" s="422">
        <f t="shared" si="2"/>
        <v>1</v>
      </c>
      <c r="X24" s="374"/>
      <c r="Y24" s="374"/>
      <c r="Z24" s="374"/>
      <c r="AA24" s="439">
        <f>X23</f>
        <v>1</v>
      </c>
      <c r="AB24" s="371"/>
      <c r="AC24" s="371"/>
      <c r="AD24" s="371"/>
      <c r="AE24" s="371"/>
      <c r="AF24" s="371"/>
      <c r="AG24" s="371"/>
      <c r="AH24" s="371"/>
      <c r="AI24" s="371"/>
      <c r="AJ24" s="371"/>
      <c r="AK24" s="371"/>
      <c r="AL24" s="371"/>
      <c r="AM24" s="371"/>
      <c r="AN24" s="371"/>
      <c r="AO24" s="371"/>
      <c r="AP24" s="371"/>
      <c r="AQ24" s="371"/>
      <c r="AR24" s="371"/>
      <c r="AS24" s="371"/>
      <c r="AT24" s="371"/>
      <c r="AU24" s="371"/>
      <c r="AV24" s="371"/>
      <c r="AW24" s="371"/>
      <c r="AX24" s="371"/>
      <c r="AY24" s="371"/>
      <c r="AZ24" s="371"/>
      <c r="BA24" s="371"/>
    </row>
    <row r="25" spans="1:53" s="382" customFormat="1" ht="16.2" thickBot="1">
      <c r="B25" s="371"/>
      <c r="C25" s="734" t="s">
        <v>79</v>
      </c>
      <c r="D25" s="735"/>
      <c r="E25" s="371"/>
      <c r="F25" s="370"/>
      <c r="G25" s="437"/>
      <c r="H25" s="437"/>
      <c r="I25" s="438"/>
      <c r="J25" s="403"/>
      <c r="K25" s="362"/>
      <c r="M25" s="639" t="s">
        <v>61</v>
      </c>
      <c r="N25" s="413"/>
      <c r="O25" s="428"/>
      <c r="P25" s="420">
        <v>0.5</v>
      </c>
      <c r="Q25" s="413"/>
      <c r="R25" s="635" t="s">
        <v>51</v>
      </c>
      <c r="S25" s="413"/>
      <c r="T25" s="351">
        <f t="shared" si="1"/>
        <v>0.5</v>
      </c>
      <c r="U25" s="413"/>
      <c r="V25" s="650" t="s">
        <v>51</v>
      </c>
      <c r="W25" s="422">
        <f t="shared" si="2"/>
        <v>0.5</v>
      </c>
      <c r="X25" s="374"/>
      <c r="Y25" s="374"/>
      <c r="Z25" s="374"/>
      <c r="AA25" s="440">
        <f>MIN(AA12:AA24)</f>
        <v>1</v>
      </c>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c r="AZ25" s="371"/>
      <c r="BA25" s="371"/>
    </row>
    <row r="26" spans="1:53" s="382" customFormat="1" ht="15.6">
      <c r="B26" s="371"/>
      <c r="C26" s="371"/>
      <c r="D26" s="426" t="s">
        <v>58</v>
      </c>
      <c r="E26" s="371"/>
      <c r="F26" s="367"/>
      <c r="G26" s="352">
        <f>MAX(G17:G21)</f>
        <v>12</v>
      </c>
      <c r="H26" s="367"/>
      <c r="I26" s="353">
        <f>MAX(J17:J21)</f>
        <v>6</v>
      </c>
      <c r="J26" s="403"/>
      <c r="K26" s="362"/>
      <c r="M26" s="639" t="s">
        <v>11</v>
      </c>
      <c r="N26" s="413"/>
      <c r="O26" s="428"/>
      <c r="P26" s="420">
        <v>0.5</v>
      </c>
      <c r="Q26" s="413"/>
      <c r="R26" s="635" t="s">
        <v>51</v>
      </c>
      <c r="S26" s="413"/>
      <c r="T26" s="351">
        <f t="shared" si="1"/>
        <v>0.5</v>
      </c>
      <c r="U26" s="413"/>
      <c r="V26" s="650" t="s">
        <v>51</v>
      </c>
      <c r="W26" s="422">
        <f t="shared" si="2"/>
        <v>0.5</v>
      </c>
      <c r="X26" s="374"/>
      <c r="Y26" s="374"/>
      <c r="Z26" s="374"/>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1"/>
      <c r="AY26" s="371"/>
      <c r="AZ26" s="371"/>
      <c r="BA26" s="371"/>
    </row>
    <row r="27" spans="1:53" s="382" customFormat="1" ht="37.5" customHeight="1">
      <c r="A27" s="398">
        <v>2</v>
      </c>
      <c r="B27" s="399"/>
      <c r="C27" s="724" t="s">
        <v>98</v>
      </c>
      <c r="D27" s="724"/>
      <c r="E27" s="371"/>
      <c r="F27" s="431"/>
      <c r="G27" s="461" t="s">
        <v>2</v>
      </c>
      <c r="H27" s="431"/>
      <c r="I27" s="433"/>
      <c r="J27" s="403"/>
      <c r="K27" s="362"/>
      <c r="M27" s="639" t="s">
        <v>13</v>
      </c>
      <c r="N27" s="413"/>
      <c r="O27" s="428"/>
      <c r="P27" s="420">
        <v>0.5</v>
      </c>
      <c r="Q27" s="413"/>
      <c r="R27" s="635" t="s">
        <v>51</v>
      </c>
      <c r="S27" s="413"/>
      <c r="T27" s="351">
        <f t="shared" si="1"/>
        <v>0.5</v>
      </c>
      <c r="U27" s="413"/>
      <c r="V27" s="650" t="s">
        <v>51</v>
      </c>
      <c r="W27" s="422">
        <f t="shared" si="2"/>
        <v>0.5</v>
      </c>
      <c r="X27" s="374"/>
      <c r="Y27" s="374"/>
      <c r="Z27" s="374"/>
      <c r="AA27" s="371"/>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1"/>
      <c r="AX27" s="371"/>
      <c r="AY27" s="371"/>
      <c r="AZ27" s="371"/>
      <c r="BA27" s="371"/>
    </row>
    <row r="28" spans="1:53" s="382" customFormat="1" ht="15.6">
      <c r="A28" s="398"/>
      <c r="B28" s="399"/>
      <c r="C28" s="736" t="s">
        <v>0</v>
      </c>
      <c r="D28" s="736"/>
      <c r="E28" s="441">
        <v>2</v>
      </c>
      <c r="F28" s="413"/>
      <c r="G28" s="346">
        <f>E28*$A$27</f>
        <v>4</v>
      </c>
      <c r="H28" s="413"/>
      <c r="I28" s="414" t="s">
        <v>52</v>
      </c>
      <c r="J28" s="403">
        <f t="shared" ref="J28:J30" si="4">IF(I28="Y",G28,0)</f>
        <v>0</v>
      </c>
      <c r="K28" s="362">
        <f>IF(OR(J28,J29,J30&gt;0),1,0)</f>
        <v>1</v>
      </c>
      <c r="M28" s="639" t="s">
        <v>12</v>
      </c>
      <c r="N28" s="442"/>
      <c r="O28" s="428"/>
      <c r="P28" s="420">
        <v>0.5</v>
      </c>
      <c r="Q28" s="442"/>
      <c r="R28" s="635" t="s">
        <v>51</v>
      </c>
      <c r="S28" s="442"/>
      <c r="T28" s="351">
        <f>IF(R28="Y",P28*$L$10,"")</f>
        <v>0.5</v>
      </c>
      <c r="U28" s="442"/>
      <c r="V28" s="650" t="s">
        <v>51</v>
      </c>
      <c r="W28" s="422">
        <f>IF(V28="Y", T28, 0)</f>
        <v>0.5</v>
      </c>
      <c r="X28" s="374"/>
      <c r="Y28" s="374"/>
      <c r="Z28" s="374"/>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1"/>
      <c r="AZ28" s="371"/>
      <c r="BA28" s="371"/>
    </row>
    <row r="29" spans="1:53" s="382" customFormat="1" ht="18">
      <c r="B29" s="371"/>
      <c r="C29" s="736" t="s">
        <v>46</v>
      </c>
      <c r="D29" s="736"/>
      <c r="E29" s="441">
        <v>2</v>
      </c>
      <c r="F29" s="413"/>
      <c r="G29" s="346">
        <f>E29*$A$27</f>
        <v>4</v>
      </c>
      <c r="H29" s="413"/>
      <c r="I29" s="414" t="s">
        <v>51</v>
      </c>
      <c r="J29" s="403">
        <f t="shared" si="4"/>
        <v>4</v>
      </c>
      <c r="K29" s="362"/>
      <c r="M29" s="405" t="s">
        <v>25</v>
      </c>
      <c r="N29" s="437"/>
      <c r="O29" s="443"/>
      <c r="P29" s="437"/>
      <c r="Q29" s="437"/>
      <c r="R29" s="444"/>
      <c r="S29" s="437"/>
      <c r="T29" s="445"/>
      <c r="U29" s="437"/>
      <c r="V29" s="433"/>
      <c r="W29" s="446"/>
      <c r="X29" s="374"/>
      <c r="Y29" s="374"/>
      <c r="Z29" s="374"/>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1"/>
      <c r="AZ29" s="371"/>
      <c r="BA29" s="371"/>
    </row>
    <row r="30" spans="1:53" s="382" customFormat="1" ht="17.25" customHeight="1">
      <c r="B30" s="371"/>
      <c r="C30" s="726" t="s">
        <v>86</v>
      </c>
      <c r="D30" s="727"/>
      <c r="E30" s="447">
        <v>1</v>
      </c>
      <c r="F30" s="448"/>
      <c r="G30" s="681">
        <f>E30*$A$27</f>
        <v>2</v>
      </c>
      <c r="H30" s="449"/>
      <c r="I30" s="722" t="s">
        <v>52</v>
      </c>
      <c r="J30" s="403">
        <f t="shared" si="4"/>
        <v>0</v>
      </c>
      <c r="K30" s="362"/>
      <c r="M30" s="638" t="s">
        <v>28</v>
      </c>
      <c r="N30" s="418"/>
      <c r="O30" s="451"/>
      <c r="P30" s="420">
        <v>2</v>
      </c>
      <c r="Q30" s="418"/>
      <c r="R30" s="635" t="s">
        <v>51</v>
      </c>
      <c r="S30" s="418"/>
      <c r="T30" s="351">
        <f t="shared" ref="T30:T36" si="5">IF(R30="Y",P30*$L$10,"")</f>
        <v>2</v>
      </c>
      <c r="U30" s="418"/>
      <c r="V30" s="650" t="s">
        <v>51</v>
      </c>
      <c r="W30" s="422">
        <f t="shared" ref="W30:W36" si="6">IF(V30="Y", T30, 0)</f>
        <v>2</v>
      </c>
      <c r="X30" s="374"/>
      <c r="Y30" s="374"/>
      <c r="Z30" s="374"/>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row>
    <row r="31" spans="1:53" s="382" customFormat="1" ht="16.5" customHeight="1">
      <c r="B31" s="371"/>
      <c r="C31" s="728"/>
      <c r="D31" s="729"/>
      <c r="E31" s="370"/>
      <c r="F31" s="370"/>
      <c r="G31" s="682"/>
      <c r="H31" s="370"/>
      <c r="I31" s="723"/>
      <c r="J31" s="452"/>
      <c r="K31" s="362"/>
      <c r="M31" s="638" t="s">
        <v>20</v>
      </c>
      <c r="N31" s="413"/>
      <c r="O31" s="451"/>
      <c r="P31" s="420">
        <v>1</v>
      </c>
      <c r="Q31" s="413"/>
      <c r="R31" s="635" t="s">
        <v>51</v>
      </c>
      <c r="S31" s="413"/>
      <c r="T31" s="351">
        <f t="shared" si="5"/>
        <v>1</v>
      </c>
      <c r="U31" s="413"/>
      <c r="V31" s="421" t="s">
        <v>52</v>
      </c>
      <c r="W31" s="422">
        <f t="shared" si="6"/>
        <v>0</v>
      </c>
      <c r="X31" s="374"/>
      <c r="Y31" s="374"/>
      <c r="Z31" s="374"/>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row>
    <row r="32" spans="1:53" s="382" customFormat="1" ht="15.6">
      <c r="B32" s="371"/>
      <c r="C32" s="371"/>
      <c r="D32" s="354" t="s">
        <v>58</v>
      </c>
      <c r="E32" s="371">
        <f>SUM(E28:E30)</f>
        <v>5</v>
      </c>
      <c r="F32" s="453"/>
      <c r="G32" s="354">
        <f>SUM(G28:G30)</f>
        <v>10</v>
      </c>
      <c r="H32" s="453"/>
      <c r="I32" s="353">
        <f>SUM(J28:J30)</f>
        <v>4</v>
      </c>
      <c r="J32" s="403"/>
      <c r="K32" s="362"/>
      <c r="M32" s="638" t="s">
        <v>17</v>
      </c>
      <c r="N32" s="413"/>
      <c r="O32" s="451"/>
      <c r="P32" s="420">
        <v>1</v>
      </c>
      <c r="Q32" s="413"/>
      <c r="R32" s="635" t="s">
        <v>51</v>
      </c>
      <c r="S32" s="413"/>
      <c r="T32" s="351">
        <f t="shared" si="5"/>
        <v>1</v>
      </c>
      <c r="U32" s="413"/>
      <c r="V32" s="650" t="s">
        <v>51</v>
      </c>
      <c r="W32" s="422">
        <f t="shared" si="6"/>
        <v>1</v>
      </c>
      <c r="X32" s="374"/>
      <c r="Y32" s="374"/>
      <c r="Z32" s="374"/>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row>
    <row r="33" spans="1:53" s="382" customFormat="1" ht="54.75" customHeight="1">
      <c r="A33" s="398">
        <v>2</v>
      </c>
      <c r="B33" s="399"/>
      <c r="C33" s="724" t="s">
        <v>99</v>
      </c>
      <c r="D33" s="724"/>
      <c r="E33" s="371"/>
      <c r="F33" s="431"/>
      <c r="G33" s="432" t="s">
        <v>2</v>
      </c>
      <c r="H33" s="431"/>
      <c r="I33" s="433"/>
      <c r="J33" s="403"/>
      <c r="K33" s="362"/>
      <c r="M33" s="638" t="s">
        <v>19</v>
      </c>
      <c r="N33" s="413"/>
      <c r="O33" s="451"/>
      <c r="P33" s="420">
        <v>1</v>
      </c>
      <c r="Q33" s="413"/>
      <c r="R33" s="635" t="s">
        <v>51</v>
      </c>
      <c r="S33" s="413"/>
      <c r="T33" s="351">
        <f t="shared" si="5"/>
        <v>1</v>
      </c>
      <c r="U33" s="413"/>
      <c r="V33" s="421" t="s">
        <v>52</v>
      </c>
      <c r="W33" s="422">
        <f t="shared" si="6"/>
        <v>0</v>
      </c>
      <c r="X33" s="374"/>
      <c r="Y33" s="374"/>
      <c r="Z33" s="374"/>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row>
    <row r="34" spans="1:53" s="382" customFormat="1" ht="31.5" customHeight="1">
      <c r="B34" s="371"/>
      <c r="C34" s="705" t="s">
        <v>87</v>
      </c>
      <c r="D34" s="705"/>
      <c r="E34" s="435">
        <v>0</v>
      </c>
      <c r="F34" s="349"/>
      <c r="G34" s="347">
        <f>E34*$A$33</f>
        <v>0</v>
      </c>
      <c r="H34" s="349"/>
      <c r="I34" s="414" t="s">
        <v>51</v>
      </c>
      <c r="J34" s="403">
        <f t="shared" ref="J34:J36" si="7">IF(I34="Y",G34,0)</f>
        <v>0</v>
      </c>
      <c r="K34" s="362">
        <f>IF(I34="Y",1,0)</f>
        <v>1</v>
      </c>
      <c r="M34" s="638" t="s">
        <v>18</v>
      </c>
      <c r="N34" s="413"/>
      <c r="O34" s="451"/>
      <c r="P34" s="420">
        <v>1</v>
      </c>
      <c r="Q34" s="413"/>
      <c r="R34" s="635" t="s">
        <v>51</v>
      </c>
      <c r="S34" s="413"/>
      <c r="T34" s="351">
        <f t="shared" si="5"/>
        <v>1</v>
      </c>
      <c r="U34" s="413"/>
      <c r="V34" s="650" t="s">
        <v>51</v>
      </c>
      <c r="W34" s="422">
        <f t="shared" si="6"/>
        <v>1</v>
      </c>
      <c r="X34" s="374"/>
      <c r="Y34" s="374"/>
      <c r="Z34" s="374"/>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1"/>
      <c r="AZ34" s="371"/>
      <c r="BA34" s="371"/>
    </row>
    <row r="35" spans="1:53" s="382" customFormat="1" ht="31.5" customHeight="1">
      <c r="B35" s="371"/>
      <c r="C35" s="705" t="s">
        <v>151</v>
      </c>
      <c r="D35" s="705"/>
      <c r="E35" s="435">
        <v>2.5</v>
      </c>
      <c r="F35" s="349"/>
      <c r="G35" s="347">
        <f>E35*$A$33</f>
        <v>5</v>
      </c>
      <c r="H35" s="349"/>
      <c r="I35" s="414" t="s">
        <v>52</v>
      </c>
      <c r="J35" s="403">
        <f t="shared" si="7"/>
        <v>0</v>
      </c>
      <c r="K35" s="362">
        <f>IF(I35="Y",1,0)</f>
        <v>0</v>
      </c>
      <c r="M35" s="638" t="s">
        <v>26</v>
      </c>
      <c r="N35" s="413"/>
      <c r="O35" s="451"/>
      <c r="P35" s="420">
        <v>1</v>
      </c>
      <c r="Q35" s="413"/>
      <c r="R35" s="635" t="s">
        <v>51</v>
      </c>
      <c r="S35" s="413"/>
      <c r="T35" s="351">
        <f t="shared" si="5"/>
        <v>1</v>
      </c>
      <c r="U35" s="413"/>
      <c r="V35" s="650" t="s">
        <v>51</v>
      </c>
      <c r="W35" s="422">
        <f t="shared" si="6"/>
        <v>1</v>
      </c>
      <c r="X35" s="374"/>
      <c r="Y35" s="374"/>
      <c r="Z35" s="374"/>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1"/>
      <c r="AZ35" s="371"/>
      <c r="BA35" s="371"/>
    </row>
    <row r="36" spans="1:53" s="382" customFormat="1" ht="15.6">
      <c r="B36" s="371"/>
      <c r="C36" s="725" t="s">
        <v>88</v>
      </c>
      <c r="D36" s="725"/>
      <c r="E36" s="454">
        <v>2.5</v>
      </c>
      <c r="F36" s="349"/>
      <c r="G36" s="347">
        <f>E36*$A$33</f>
        <v>5</v>
      </c>
      <c r="H36" s="349"/>
      <c r="I36" s="414" t="s">
        <v>51</v>
      </c>
      <c r="J36" s="403">
        <f t="shared" si="7"/>
        <v>5</v>
      </c>
      <c r="K36" s="362">
        <f>IF(I36="Y",1,0)</f>
        <v>1</v>
      </c>
      <c r="M36" s="639" t="s">
        <v>16</v>
      </c>
      <c r="N36" s="413"/>
      <c r="O36" s="428"/>
      <c r="P36" s="420">
        <v>0.5</v>
      </c>
      <c r="Q36" s="413"/>
      <c r="R36" s="635" t="s">
        <v>51</v>
      </c>
      <c r="S36" s="413"/>
      <c r="T36" s="351">
        <f t="shared" si="5"/>
        <v>0.5</v>
      </c>
      <c r="U36" s="413"/>
      <c r="V36" s="650" t="s">
        <v>51</v>
      </c>
      <c r="W36" s="422">
        <f t="shared" si="6"/>
        <v>0.5</v>
      </c>
      <c r="X36" s="374"/>
      <c r="Y36" s="374"/>
      <c r="Z36" s="374"/>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1"/>
      <c r="AZ36" s="371"/>
      <c r="BA36" s="371"/>
    </row>
    <row r="37" spans="1:53" s="382" customFormat="1" ht="18">
      <c r="B37" s="371"/>
      <c r="C37" s="371"/>
      <c r="D37" s="354" t="s">
        <v>58</v>
      </c>
      <c r="E37" s="371">
        <f>SUM(E34:E36)</f>
        <v>5</v>
      </c>
      <c r="F37" s="453"/>
      <c r="G37" s="354">
        <f>SUM(G34:G36)</f>
        <v>10</v>
      </c>
      <c r="H37" s="453"/>
      <c r="I37" s="355">
        <f>SUM(J34:J36)</f>
        <v>5</v>
      </c>
      <c r="J37" s="452"/>
      <c r="K37" s="362"/>
      <c r="M37" s="455" t="s">
        <v>32</v>
      </c>
      <c r="N37" s="449"/>
      <c r="O37" s="449"/>
      <c r="P37" s="449"/>
      <c r="Q37" s="449"/>
      <c r="R37" s="456"/>
      <c r="S37" s="449"/>
      <c r="T37" s="457"/>
      <c r="U37" s="449"/>
      <c r="V37" s="438"/>
      <c r="W37" s="446"/>
      <c r="X37" s="374"/>
      <c r="Y37" s="374"/>
      <c r="Z37" s="374"/>
      <c r="AA37" s="371"/>
      <c r="AB37" s="371"/>
      <c r="AC37" s="371"/>
      <c r="AD37" s="371"/>
      <c r="AE37" s="371"/>
      <c r="AF37" s="371"/>
      <c r="AG37" s="371"/>
      <c r="AH37" s="371"/>
      <c r="AI37" s="371"/>
      <c r="AJ37" s="371"/>
      <c r="AK37" s="371"/>
      <c r="AL37" s="371"/>
      <c r="AM37" s="371"/>
      <c r="AN37" s="371"/>
      <c r="AO37" s="371"/>
      <c r="AP37" s="371"/>
      <c r="AQ37" s="371"/>
      <c r="AR37" s="371"/>
      <c r="AS37" s="371"/>
      <c r="AT37" s="371"/>
      <c r="AU37" s="371"/>
      <c r="AV37" s="371"/>
      <c r="AW37" s="371"/>
      <c r="AX37" s="371"/>
      <c r="AY37" s="371"/>
      <c r="AZ37" s="371"/>
      <c r="BA37" s="371"/>
    </row>
    <row r="38" spans="1:53" s="382" customFormat="1" ht="15.6">
      <c r="B38" s="371"/>
      <c r="C38" s="371"/>
      <c r="D38" s="437"/>
      <c r="E38" s="371"/>
      <c r="F38" s="437"/>
      <c r="G38" s="437"/>
      <c r="H38" s="437"/>
      <c r="I38" s="433"/>
      <c r="J38" s="403"/>
      <c r="K38" s="362"/>
      <c r="M38" s="638" t="s">
        <v>30</v>
      </c>
      <c r="N38" s="413"/>
      <c r="O38" s="451"/>
      <c r="P38" s="420">
        <v>1</v>
      </c>
      <c r="Q38" s="413"/>
      <c r="R38" s="635" t="s">
        <v>51</v>
      </c>
      <c r="S38" s="413"/>
      <c r="T38" s="351">
        <f>IF(R38="Y",P38*$L$10,"")</f>
        <v>1</v>
      </c>
      <c r="U38" s="413"/>
      <c r="V38" s="421" t="s">
        <v>52</v>
      </c>
      <c r="W38" s="422">
        <f>IF(V38="Y", T38, 0)</f>
        <v>0</v>
      </c>
      <c r="X38" s="374"/>
      <c r="Y38" s="374"/>
      <c r="Z38" s="374"/>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1"/>
    </row>
    <row r="39" spans="1:53" s="382" customFormat="1" ht="36">
      <c r="A39" s="398">
        <v>4</v>
      </c>
      <c r="B39" s="399"/>
      <c r="C39" s="458" t="s">
        <v>81</v>
      </c>
      <c r="D39" s="430"/>
      <c r="E39" s="371"/>
      <c r="F39" s="431"/>
      <c r="G39" s="432" t="s">
        <v>3</v>
      </c>
      <c r="H39" s="431"/>
      <c r="I39" s="433"/>
      <c r="J39" s="403"/>
      <c r="K39" s="362"/>
      <c r="M39" s="638" t="s">
        <v>31</v>
      </c>
      <c r="N39" s="442"/>
      <c r="O39" s="451"/>
      <c r="P39" s="420">
        <v>0.5</v>
      </c>
      <c r="Q39" s="442"/>
      <c r="R39" s="635" t="s">
        <v>51</v>
      </c>
      <c r="S39" s="442"/>
      <c r="T39" s="351">
        <f>IF(R39="Y",P39*$L$10,"")</f>
        <v>0.5</v>
      </c>
      <c r="U39" s="442"/>
      <c r="V39" s="421" t="s">
        <v>52</v>
      </c>
      <c r="W39" s="422">
        <f>IF(V39="Y", T39, 0)</f>
        <v>0</v>
      </c>
      <c r="X39" s="374"/>
      <c r="Y39" s="374"/>
      <c r="Z39" s="374"/>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row>
    <row r="40" spans="1:53" s="382" customFormat="1" ht="15.6">
      <c r="B40" s="371"/>
      <c r="C40" s="705" t="s">
        <v>36</v>
      </c>
      <c r="D40" s="705"/>
      <c r="E40" s="435">
        <v>0</v>
      </c>
      <c r="F40" s="349"/>
      <c r="G40" s="347">
        <f t="shared" ref="G40:G46" si="8">E40*$A$39</f>
        <v>0</v>
      </c>
      <c r="H40" s="349"/>
      <c r="I40" s="414" t="s">
        <v>52</v>
      </c>
      <c r="J40" s="403">
        <f t="shared" ref="J40:J46" si="9">IF(I40="Y",G40,0)</f>
        <v>0</v>
      </c>
      <c r="K40" s="362">
        <f>IF(I40="Y",1,0)</f>
        <v>0</v>
      </c>
      <c r="M40" s="459" t="s">
        <v>109</v>
      </c>
      <c r="N40" s="371"/>
      <c r="O40" s="371"/>
      <c r="P40" s="371"/>
      <c r="Q40" s="371"/>
      <c r="R40" s="373"/>
      <c r="S40" s="371"/>
      <c r="T40" s="371"/>
      <c r="U40" s="371"/>
      <c r="V40" s="373"/>
      <c r="W40" s="460"/>
      <c r="X40" s="374"/>
      <c r="Y40" s="374"/>
      <c r="Z40" s="374"/>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row>
    <row r="41" spans="1:53" s="382" customFormat="1" ht="31.5" customHeight="1">
      <c r="B41" s="371"/>
      <c r="C41" s="705" t="s">
        <v>48</v>
      </c>
      <c r="D41" s="705"/>
      <c r="E41" s="435">
        <v>1</v>
      </c>
      <c r="F41" s="349"/>
      <c r="G41" s="347">
        <f t="shared" si="8"/>
        <v>4</v>
      </c>
      <c r="H41" s="349"/>
      <c r="I41" s="414" t="s">
        <v>51</v>
      </c>
      <c r="J41" s="403">
        <f t="shared" si="9"/>
        <v>4</v>
      </c>
      <c r="K41" s="362">
        <f>IF(I41="Y",1,0)</f>
        <v>1</v>
      </c>
      <c r="M41" s="431"/>
      <c r="N41" s="461"/>
      <c r="O41" s="371"/>
      <c r="P41" s="461"/>
      <c r="Q41" s="461"/>
      <c r="R41" s="462" t="s">
        <v>60</v>
      </c>
      <c r="S41" s="461"/>
      <c r="T41" s="358">
        <f>SUM(T12:T39)</f>
        <v>30</v>
      </c>
      <c r="U41" s="461"/>
      <c r="V41" s="359">
        <f>SUM(W12:W39)</f>
        <v>25.5</v>
      </c>
      <c r="W41" s="463"/>
      <c r="X41" s="464"/>
      <c r="Y41" s="464"/>
      <c r="Z41" s="464"/>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row>
    <row r="42" spans="1:53" s="382" customFormat="1" ht="32.25" customHeight="1" thickBot="1">
      <c r="B42" s="371"/>
      <c r="C42" s="705" t="s">
        <v>47</v>
      </c>
      <c r="D42" s="705"/>
      <c r="E42" s="435">
        <v>2</v>
      </c>
      <c r="F42" s="349"/>
      <c r="G42" s="347">
        <f t="shared" si="8"/>
        <v>8</v>
      </c>
      <c r="H42" s="349"/>
      <c r="I42" s="414" t="s">
        <v>51</v>
      </c>
      <c r="J42" s="403">
        <f t="shared" si="9"/>
        <v>8</v>
      </c>
      <c r="K42" s="362">
        <f>IF(I42="Y",1,0)</f>
        <v>1</v>
      </c>
      <c r="M42" s="370"/>
      <c r="N42" s="371"/>
      <c r="O42" s="370"/>
      <c r="P42" s="370"/>
      <c r="Q42" s="371"/>
      <c r="R42" s="460"/>
      <c r="S42" s="371"/>
      <c r="T42" s="460"/>
      <c r="U42" s="371"/>
      <c r="V42" s="460"/>
      <c r="W42" s="460"/>
      <c r="X42" s="374"/>
      <c r="Y42" s="374"/>
      <c r="Z42" s="374"/>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1"/>
    </row>
    <row r="43" spans="1:53" s="382" customFormat="1" ht="28.8">
      <c r="B43" s="371"/>
      <c r="C43" s="705" t="s">
        <v>95</v>
      </c>
      <c r="D43" s="705"/>
      <c r="E43" s="435"/>
      <c r="F43" s="349"/>
      <c r="G43" s="347"/>
      <c r="H43" s="349"/>
      <c r="I43" s="347"/>
      <c r="J43" s="403">
        <f t="shared" si="9"/>
        <v>0</v>
      </c>
      <c r="K43" s="362">
        <f>IF(I43="Y",1,0)</f>
        <v>0</v>
      </c>
      <c r="M43" s="730" t="s">
        <v>76</v>
      </c>
      <c r="N43" s="465"/>
      <c r="O43" s="655">
        <f>(I55+V41)/(G55+T41)</f>
        <v>0.78500000000000003</v>
      </c>
      <c r="P43" s="655"/>
      <c r="Q43" s="655"/>
      <c r="R43" s="655"/>
      <c r="S43" s="655"/>
      <c r="T43" s="655"/>
      <c r="U43" s="655"/>
      <c r="V43" s="656"/>
      <c r="W43" s="460"/>
      <c r="X43" s="374"/>
      <c r="Y43" s="374"/>
      <c r="Z43" s="374"/>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row>
    <row r="44" spans="1:53" s="382" customFormat="1" ht="16.5" customHeight="1" thickBot="1">
      <c r="B44" s="371"/>
      <c r="C44" s="705" t="s">
        <v>34</v>
      </c>
      <c r="D44" s="705"/>
      <c r="E44" s="435">
        <v>3</v>
      </c>
      <c r="F44" s="349"/>
      <c r="G44" s="347">
        <f t="shared" si="8"/>
        <v>12</v>
      </c>
      <c r="H44" s="349"/>
      <c r="I44" s="414" t="s">
        <v>52</v>
      </c>
      <c r="J44" s="403">
        <f t="shared" si="9"/>
        <v>0</v>
      </c>
      <c r="K44" s="362">
        <f t="shared" ref="K44:K46" si="10">IF(I44="Y",1,0)</f>
        <v>0</v>
      </c>
      <c r="M44" s="731"/>
      <c r="N44" s="466"/>
      <c r="O44" s="657"/>
      <c r="P44" s="657"/>
      <c r="Q44" s="657"/>
      <c r="R44" s="657"/>
      <c r="S44" s="657"/>
      <c r="T44" s="657"/>
      <c r="U44" s="657"/>
      <c r="V44" s="658"/>
      <c r="W44" s="467"/>
      <c r="X44" s="374"/>
      <c r="Y44" s="374"/>
      <c r="Z44" s="374"/>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row>
    <row r="45" spans="1:53" s="382" customFormat="1" ht="16.5" customHeight="1" thickBot="1">
      <c r="B45" s="371"/>
      <c r="C45" s="705" t="s">
        <v>33</v>
      </c>
      <c r="D45" s="705"/>
      <c r="E45" s="435">
        <v>4</v>
      </c>
      <c r="F45" s="349"/>
      <c r="G45" s="347">
        <f t="shared" si="8"/>
        <v>16</v>
      </c>
      <c r="H45" s="349"/>
      <c r="I45" s="414" t="s">
        <v>52</v>
      </c>
      <c r="J45" s="403">
        <f t="shared" si="9"/>
        <v>0</v>
      </c>
      <c r="K45" s="362">
        <f t="shared" si="10"/>
        <v>0</v>
      </c>
      <c r="M45" s="370"/>
      <c r="N45" s="371"/>
      <c r="O45" s="370"/>
      <c r="P45" s="370"/>
      <c r="Q45" s="371"/>
      <c r="R45" s="460"/>
      <c r="S45" s="371"/>
      <c r="T45" s="460"/>
      <c r="U45" s="371"/>
      <c r="V45" s="460"/>
      <c r="W45" s="467"/>
      <c r="X45" s="374"/>
      <c r="Y45" s="374"/>
      <c r="Z45" s="374"/>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row>
    <row r="46" spans="1:53" s="382" customFormat="1" ht="21" customHeight="1" thickBot="1">
      <c r="B46" s="371"/>
      <c r="C46" s="705" t="s">
        <v>45</v>
      </c>
      <c r="D46" s="705"/>
      <c r="E46" s="435">
        <v>5</v>
      </c>
      <c r="F46" s="349"/>
      <c r="G46" s="347">
        <f t="shared" si="8"/>
        <v>20</v>
      </c>
      <c r="H46" s="349"/>
      <c r="I46" s="414" t="s">
        <v>51</v>
      </c>
      <c r="J46" s="403">
        <f t="shared" si="9"/>
        <v>20</v>
      </c>
      <c r="K46" s="362">
        <f t="shared" si="10"/>
        <v>1</v>
      </c>
      <c r="M46" s="640" t="s">
        <v>65</v>
      </c>
      <c r="N46" s="469"/>
      <c r="O46" s="659" t="s">
        <v>63</v>
      </c>
      <c r="P46" s="660"/>
      <c r="Q46" s="660"/>
      <c r="R46" s="660"/>
      <c r="S46" s="660"/>
      <c r="T46" s="660"/>
      <c r="U46" s="660"/>
      <c r="V46" s="661"/>
      <c r="W46" s="460"/>
      <c r="X46" s="374"/>
      <c r="Y46" s="374"/>
      <c r="Z46" s="374"/>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1"/>
    </row>
    <row r="47" spans="1:53" s="382" customFormat="1" ht="20.100000000000001" customHeight="1">
      <c r="B47" s="371"/>
      <c r="C47" s="371"/>
      <c r="D47" s="470" t="s">
        <v>58</v>
      </c>
      <c r="E47" s="371"/>
      <c r="F47" s="453"/>
      <c r="G47" s="354">
        <f>MAX(G40:G46)</f>
        <v>20</v>
      </c>
      <c r="H47" s="453"/>
      <c r="I47" s="356">
        <f>MAX(J40:J46)</f>
        <v>20</v>
      </c>
      <c r="J47" s="452"/>
      <c r="K47" s="362"/>
      <c r="M47" s="716" t="s">
        <v>64</v>
      </c>
      <c r="N47" s="471"/>
      <c r="O47" s="674">
        <f>IF(AA25=0,0,VLOOKUP(O43,Lookups!A2:C10,IF(O46="Industrial",2,3),TRUE))</f>
        <v>4</v>
      </c>
      <c r="P47" s="674"/>
      <c r="Q47" s="674"/>
      <c r="R47" s="674"/>
      <c r="S47" s="674"/>
      <c r="T47" s="674"/>
      <c r="U47" s="674"/>
      <c r="V47" s="675"/>
      <c r="W47" s="460"/>
      <c r="X47" s="374"/>
      <c r="Y47" s="374"/>
      <c r="Z47" s="374"/>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row>
    <row r="48" spans="1:53" s="382" customFormat="1" ht="20.100000000000001" customHeight="1" thickBot="1">
      <c r="B48" s="371"/>
      <c r="C48" s="371"/>
      <c r="D48" s="443"/>
      <c r="E48" s="371"/>
      <c r="F48" s="453"/>
      <c r="G48" s="453"/>
      <c r="H48" s="453"/>
      <c r="I48" s="472"/>
      <c r="J48" s="452"/>
      <c r="K48" s="362"/>
      <c r="M48" s="717"/>
      <c r="N48" s="473"/>
      <c r="O48" s="676"/>
      <c r="P48" s="676"/>
      <c r="Q48" s="676"/>
      <c r="R48" s="676"/>
      <c r="S48" s="676"/>
      <c r="T48" s="676"/>
      <c r="U48" s="676"/>
      <c r="V48" s="677"/>
      <c r="W48" s="460"/>
      <c r="X48" s="374"/>
      <c r="Y48" s="374"/>
      <c r="Z48" s="374"/>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c r="AZ48" s="371"/>
      <c r="BA48" s="371"/>
    </row>
    <row r="49" spans="1:54" s="382" customFormat="1" ht="54">
      <c r="A49" s="398">
        <v>2</v>
      </c>
      <c r="B49" s="399"/>
      <c r="C49" s="458" t="s">
        <v>82</v>
      </c>
      <c r="D49" s="430"/>
      <c r="E49" s="371"/>
      <c r="F49" s="431"/>
      <c r="G49" s="432" t="s">
        <v>3</v>
      </c>
      <c r="H49" s="431"/>
      <c r="I49" s="433"/>
      <c r="J49" s="403"/>
      <c r="K49" s="362"/>
      <c r="L49" s="371"/>
      <c r="M49" s="474"/>
      <c r="N49" s="371"/>
      <c r="O49" s="718" t="str">
        <f>IF(AA25=0,AG15,"")</f>
        <v/>
      </c>
      <c r="P49" s="718"/>
      <c r="Q49" s="718"/>
      <c r="R49" s="718"/>
      <c r="S49" s="718"/>
      <c r="T49" s="718"/>
      <c r="U49" s="718"/>
      <c r="V49" s="718"/>
      <c r="W49" s="373"/>
      <c r="X49" s="374"/>
      <c r="Y49" s="374"/>
      <c r="Z49" s="374"/>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row>
    <row r="50" spans="1:54" s="382" customFormat="1" ht="15.6">
      <c r="B50" s="371"/>
      <c r="C50" s="719" t="s">
        <v>35</v>
      </c>
      <c r="D50" s="720"/>
      <c r="E50" s="403">
        <v>0</v>
      </c>
      <c r="F50" s="475"/>
      <c r="G50" s="350">
        <f>E50*$A$49</f>
        <v>0</v>
      </c>
      <c r="H50" s="350"/>
      <c r="I50" s="414" t="s">
        <v>52</v>
      </c>
      <c r="J50" s="403">
        <f t="shared" ref="J50:J52" si="11">IF(I50="Y",G50,0)</f>
        <v>0</v>
      </c>
      <c r="K50" s="362">
        <f>IF(I50="Y",1,0)</f>
        <v>0</v>
      </c>
      <c r="L50" s="371"/>
      <c r="M50" s="371"/>
      <c r="N50" s="371"/>
      <c r="O50" s="371"/>
      <c r="P50" s="371"/>
      <c r="Q50" s="371"/>
      <c r="R50" s="373"/>
      <c r="S50" s="371"/>
      <c r="T50" s="373"/>
      <c r="U50" s="371"/>
      <c r="V50" s="373"/>
      <c r="W50" s="373"/>
      <c r="X50" s="374"/>
      <c r="Y50" s="374"/>
      <c r="Z50" s="374"/>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1"/>
      <c r="AZ50" s="371"/>
      <c r="BA50" s="371"/>
    </row>
    <row r="51" spans="1:54" s="382" customFormat="1" ht="15.6">
      <c r="B51" s="371"/>
      <c r="C51" s="719" t="s">
        <v>27</v>
      </c>
      <c r="D51" s="720"/>
      <c r="E51" s="403">
        <v>5</v>
      </c>
      <c r="F51" s="475"/>
      <c r="G51" s="350">
        <v>6</v>
      </c>
      <c r="H51" s="350"/>
      <c r="I51" s="414" t="s">
        <v>52</v>
      </c>
      <c r="J51" s="403">
        <f t="shared" si="11"/>
        <v>0</v>
      </c>
      <c r="K51" s="362">
        <f t="shared" ref="K51:K52" si="12">IF(I51="Y",1,0)</f>
        <v>0</v>
      </c>
      <c r="L51" s="371"/>
      <c r="M51" s="371"/>
      <c r="N51" s="371"/>
      <c r="O51" s="371"/>
      <c r="P51" s="371"/>
      <c r="Q51" s="371"/>
      <c r="R51" s="373"/>
      <c r="S51" s="371"/>
      <c r="T51" s="373"/>
      <c r="U51" s="371"/>
      <c r="V51" s="373"/>
      <c r="W51" s="373"/>
      <c r="X51" s="374"/>
      <c r="Y51" s="374"/>
      <c r="Z51" s="374"/>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row>
    <row r="52" spans="1:54" s="382" customFormat="1" ht="31.5" customHeight="1">
      <c r="B52" s="371"/>
      <c r="C52" s="710" t="s">
        <v>100</v>
      </c>
      <c r="D52" s="711"/>
      <c r="E52" s="403"/>
      <c r="F52" s="475"/>
      <c r="G52" s="350">
        <v>10</v>
      </c>
      <c r="H52" s="350"/>
      <c r="I52" s="414" t="s">
        <v>51</v>
      </c>
      <c r="J52" s="403">
        <f t="shared" si="11"/>
        <v>10</v>
      </c>
      <c r="K52" s="362">
        <f t="shared" si="12"/>
        <v>1</v>
      </c>
      <c r="L52" s="371"/>
      <c r="M52" s="371"/>
      <c r="N52" s="371"/>
      <c r="O52" s="371"/>
      <c r="P52" s="371"/>
      <c r="Q52" s="371"/>
      <c r="R52" s="373"/>
      <c r="S52" s="371"/>
      <c r="T52" s="373"/>
      <c r="U52" s="371"/>
      <c r="V52" s="373"/>
      <c r="W52" s="373"/>
      <c r="X52" s="374"/>
      <c r="Y52" s="374"/>
      <c r="Z52" s="374"/>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c r="AZ52" s="371"/>
      <c r="BA52" s="371"/>
    </row>
    <row r="53" spans="1:54" s="382" customFormat="1" ht="15.6">
      <c r="B53" s="371"/>
      <c r="C53" s="371"/>
      <c r="D53" s="354" t="s">
        <v>58</v>
      </c>
      <c r="E53" s="371"/>
      <c r="F53" s="453"/>
      <c r="G53" s="354">
        <f>MAX(G50:G52)</f>
        <v>10</v>
      </c>
      <c r="H53" s="453"/>
      <c r="I53" s="355">
        <f>MAX(J50:J52)</f>
        <v>10</v>
      </c>
      <c r="J53" s="403"/>
      <c r="K53" s="362"/>
      <c r="L53" s="371"/>
      <c r="M53" s="371"/>
      <c r="N53" s="371"/>
      <c r="O53" s="371"/>
      <c r="P53" s="371"/>
      <c r="Q53" s="371"/>
      <c r="R53" s="373"/>
      <c r="S53" s="371"/>
      <c r="T53" s="373"/>
      <c r="U53" s="371"/>
      <c r="V53" s="373"/>
      <c r="W53" s="373"/>
      <c r="X53" s="374"/>
      <c r="Y53" s="374"/>
      <c r="Z53" s="374"/>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1"/>
      <c r="AZ53" s="371"/>
      <c r="BA53" s="371"/>
    </row>
    <row r="54" spans="1:54" s="382" customFormat="1" ht="15" customHeight="1">
      <c r="B54" s="371"/>
      <c r="C54" s="371"/>
      <c r="D54" s="354"/>
      <c r="E54" s="371"/>
      <c r="F54" s="437"/>
      <c r="G54" s="437"/>
      <c r="H54" s="437"/>
      <c r="I54" s="437"/>
      <c r="J54" s="403"/>
      <c r="K54" s="362"/>
      <c r="L54" s="371"/>
      <c r="M54" s="371"/>
      <c r="N54" s="371"/>
      <c r="O54" s="371"/>
      <c r="P54" s="371"/>
      <c r="Q54" s="371"/>
      <c r="R54" s="373"/>
      <c r="S54" s="371"/>
      <c r="T54" s="373"/>
      <c r="U54" s="371"/>
      <c r="V54" s="373"/>
      <c r="W54" s="373"/>
      <c r="X54" s="374"/>
      <c r="Y54" s="374"/>
      <c r="Z54" s="374"/>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c r="AZ54" s="371"/>
      <c r="BA54" s="371"/>
    </row>
    <row r="55" spans="1:54" ht="15.6">
      <c r="C55" s="476"/>
      <c r="D55" s="477" t="s">
        <v>59</v>
      </c>
      <c r="E55" s="478"/>
      <c r="F55" s="479"/>
      <c r="G55" s="357">
        <f>G14+G26+G32+G37+G47+G53</f>
        <v>70</v>
      </c>
      <c r="H55" s="479"/>
      <c r="I55" s="357">
        <f>I14+I26+I32+I37+I47+I53</f>
        <v>53</v>
      </c>
      <c r="J55" s="480"/>
      <c r="K55" s="481"/>
      <c r="L55" s="397"/>
      <c r="M55" s="397"/>
      <c r="N55" s="397"/>
      <c r="O55" s="397"/>
      <c r="P55" s="397"/>
      <c r="Q55" s="397"/>
      <c r="R55" s="397"/>
      <c r="S55" s="397"/>
      <c r="T55" s="397"/>
      <c r="U55" s="397"/>
      <c r="V55" s="397"/>
      <c r="W55" s="482"/>
      <c r="X55" s="483"/>
      <c r="Y55" s="483"/>
      <c r="Z55" s="483"/>
      <c r="AA55" s="397"/>
      <c r="AB55" s="397"/>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7"/>
      <c r="AY55" s="397"/>
      <c r="AZ55" s="397"/>
      <c r="BA55" s="397"/>
      <c r="BB55" s="397"/>
    </row>
    <row r="56" spans="1:54" ht="15.6">
      <c r="C56" s="476"/>
      <c r="D56" s="477"/>
      <c r="E56" s="478"/>
      <c r="F56" s="479"/>
      <c r="G56" s="357"/>
      <c r="H56" s="479"/>
      <c r="I56" s="357"/>
      <c r="J56" s="480"/>
      <c r="K56" s="481"/>
      <c r="L56" s="397"/>
      <c r="M56" s="397"/>
      <c r="N56" s="397"/>
      <c r="O56" s="397"/>
      <c r="P56" s="397"/>
      <c r="Q56" s="397"/>
      <c r="R56" s="397"/>
      <c r="S56" s="397"/>
      <c r="T56" s="397"/>
      <c r="U56" s="397"/>
      <c r="V56" s="397"/>
      <c r="W56" s="482"/>
      <c r="X56" s="483"/>
      <c r="Y56" s="483"/>
      <c r="Z56" s="483"/>
      <c r="AA56" s="397"/>
      <c r="AB56" s="397"/>
      <c r="AC56" s="397"/>
      <c r="AD56" s="397"/>
      <c r="AE56" s="397"/>
      <c r="AF56" s="397"/>
      <c r="AG56" s="397"/>
      <c r="AH56" s="397"/>
      <c r="AI56" s="397"/>
      <c r="AJ56" s="397"/>
      <c r="AK56" s="397"/>
      <c r="AL56" s="397"/>
      <c r="AM56" s="397"/>
      <c r="AN56" s="397"/>
      <c r="AO56" s="397"/>
      <c r="AP56" s="397"/>
      <c r="AQ56" s="397"/>
      <c r="AR56" s="397"/>
      <c r="AS56" s="397"/>
      <c r="AT56" s="397"/>
      <c r="AU56" s="397"/>
      <c r="AV56" s="397"/>
      <c r="AW56" s="397"/>
      <c r="AX56" s="397"/>
      <c r="AY56" s="397"/>
      <c r="AZ56" s="397"/>
      <c r="BA56" s="397"/>
      <c r="BB56" s="397"/>
    </row>
    <row r="57" spans="1:54">
      <c r="C57" s="484"/>
      <c r="D57" s="484"/>
      <c r="E57" s="484"/>
      <c r="F57" s="484"/>
      <c r="G57" s="484"/>
      <c r="H57" s="484"/>
      <c r="I57" s="484"/>
      <c r="J57" s="397"/>
      <c r="K57" s="485"/>
      <c r="L57" s="397"/>
      <c r="M57" s="397"/>
      <c r="N57" s="397"/>
      <c r="O57" s="397"/>
      <c r="P57" s="397"/>
      <c r="Q57" s="397"/>
      <c r="R57" s="482"/>
      <c r="S57" s="397"/>
      <c r="T57" s="482"/>
      <c r="U57" s="397"/>
      <c r="V57" s="482"/>
      <c r="W57" s="482"/>
      <c r="X57" s="483"/>
      <c r="Y57" s="483"/>
      <c r="Z57" s="483"/>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97"/>
      <c r="BB57" s="397"/>
    </row>
    <row r="58" spans="1:54" ht="18">
      <c r="C58" s="458" t="s">
        <v>108</v>
      </c>
      <c r="D58" s="397"/>
      <c r="E58" s="397"/>
      <c r="F58" s="397"/>
      <c r="G58" s="397"/>
      <c r="H58" s="397"/>
      <c r="I58" s="397"/>
      <c r="J58" s="397"/>
      <c r="K58" s="485"/>
      <c r="L58" s="397"/>
      <c r="M58" s="397"/>
      <c r="N58" s="397"/>
      <c r="O58" s="397"/>
      <c r="P58" s="397"/>
      <c r="Q58" s="397"/>
      <c r="R58" s="482"/>
      <c r="S58" s="397"/>
      <c r="T58" s="482"/>
      <c r="U58" s="397"/>
      <c r="V58" s="482"/>
      <c r="W58" s="482"/>
      <c r="X58" s="483"/>
      <c r="Y58" s="483"/>
      <c r="Z58" s="483"/>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B58" s="397"/>
    </row>
    <row r="59" spans="1:54" ht="37.5" customHeight="1">
      <c r="C59" s="705" t="s">
        <v>107</v>
      </c>
      <c r="D59" s="705"/>
      <c r="E59" s="435">
        <v>0</v>
      </c>
      <c r="F59" s="486"/>
      <c r="G59" s="368"/>
      <c r="H59" s="367"/>
      <c r="I59" s="397"/>
      <c r="J59" s="397"/>
      <c r="K59" s="485"/>
      <c r="L59" s="397"/>
      <c r="M59" s="397"/>
      <c r="N59" s="397"/>
      <c r="O59" s="397"/>
      <c r="P59" s="397"/>
      <c r="Q59" s="397"/>
      <c r="R59" s="482"/>
      <c r="S59" s="397"/>
      <c r="T59" s="482"/>
      <c r="U59" s="397"/>
      <c r="V59" s="482"/>
      <c r="W59" s="482"/>
      <c r="X59" s="483"/>
      <c r="Y59" s="483"/>
      <c r="Z59" s="483"/>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B59" s="397"/>
    </row>
    <row r="60" spans="1:54" ht="31.2">
      <c r="C60" s="487" t="s">
        <v>153</v>
      </c>
      <c r="D60" s="488"/>
      <c r="E60" s="435"/>
      <c r="F60" s="367"/>
      <c r="G60" s="368"/>
      <c r="H60" s="367"/>
      <c r="I60" s="397"/>
      <c r="J60" s="397"/>
      <c r="K60" s="485"/>
      <c r="L60" s="397"/>
      <c r="M60" s="397"/>
      <c r="N60" s="397"/>
      <c r="O60" s="397"/>
      <c r="P60" s="397"/>
      <c r="Q60" s="397"/>
      <c r="R60" s="482"/>
      <c r="S60" s="397"/>
      <c r="T60" s="482"/>
      <c r="U60" s="397"/>
      <c r="V60" s="482"/>
      <c r="W60" s="482"/>
      <c r="X60" s="483"/>
      <c r="Y60" s="483"/>
      <c r="Z60" s="483"/>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B60" s="397"/>
    </row>
    <row r="61" spans="1:54" ht="15.6">
      <c r="C61" s="714"/>
      <c r="D61" s="721"/>
      <c r="E61" s="435"/>
      <c r="F61" s="367"/>
      <c r="G61" s="368"/>
      <c r="H61" s="367"/>
      <c r="I61" s="397"/>
      <c r="J61" s="397"/>
      <c r="K61" s="485"/>
      <c r="L61" s="397"/>
      <c r="M61" s="397"/>
      <c r="N61" s="397"/>
      <c r="O61" s="397"/>
      <c r="P61" s="397"/>
      <c r="Q61" s="397"/>
      <c r="R61" s="482"/>
      <c r="S61" s="397"/>
      <c r="T61" s="482"/>
      <c r="U61" s="397"/>
      <c r="V61" s="482"/>
      <c r="W61" s="482"/>
      <c r="X61" s="483"/>
      <c r="Y61" s="483"/>
      <c r="Z61" s="483"/>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7"/>
      <c r="AY61" s="397"/>
      <c r="AZ61" s="397"/>
      <c r="BA61" s="397"/>
      <c r="BB61" s="397"/>
    </row>
    <row r="62" spans="1:54" ht="15.6">
      <c r="C62" s="714"/>
      <c r="D62" s="715"/>
      <c r="E62" s="397"/>
      <c r="F62" s="397"/>
      <c r="G62" s="489"/>
      <c r="H62" s="397"/>
      <c r="I62" s="397"/>
      <c r="J62" s="397"/>
      <c r="K62" s="485"/>
      <c r="L62" s="397"/>
      <c r="M62" s="397"/>
      <c r="N62" s="397"/>
      <c r="O62" s="397"/>
      <c r="P62" s="397"/>
      <c r="Q62" s="397"/>
      <c r="R62" s="482"/>
      <c r="S62" s="397"/>
      <c r="T62" s="482"/>
      <c r="U62" s="397"/>
      <c r="V62" s="482"/>
      <c r="W62" s="482"/>
      <c r="X62" s="483"/>
      <c r="Y62" s="483"/>
      <c r="Z62" s="483"/>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row>
    <row r="63" spans="1:54" ht="15.6">
      <c r="C63" s="705" t="s">
        <v>112</v>
      </c>
      <c r="D63" s="705"/>
      <c r="E63" s="397"/>
      <c r="F63" s="397"/>
      <c r="G63" s="489"/>
      <c r="H63" s="397"/>
      <c r="I63" s="397"/>
      <c r="J63" s="397"/>
      <c r="K63" s="485"/>
      <c r="L63" s="397"/>
      <c r="M63" s="397"/>
      <c r="N63" s="397"/>
      <c r="O63" s="397"/>
      <c r="P63" s="397"/>
      <c r="Q63" s="397"/>
      <c r="R63" s="482"/>
      <c r="S63" s="397"/>
      <c r="T63" s="482"/>
      <c r="U63" s="397"/>
      <c r="V63" s="482"/>
      <c r="W63" s="482"/>
      <c r="X63" s="483"/>
      <c r="Y63" s="483"/>
      <c r="Z63" s="483"/>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7"/>
      <c r="AY63" s="397"/>
      <c r="AZ63" s="397"/>
      <c r="BA63" s="397"/>
      <c r="BB63" s="397"/>
    </row>
    <row r="64" spans="1:54" ht="15.6">
      <c r="C64" s="705" t="s">
        <v>113</v>
      </c>
      <c r="D64" s="705"/>
      <c r="E64" s="435">
        <v>0</v>
      </c>
      <c r="F64" s="486"/>
      <c r="G64" s="368"/>
      <c r="H64" s="366"/>
      <c r="I64" s="414" t="s">
        <v>52</v>
      </c>
      <c r="J64" s="397"/>
      <c r="K64" s="485"/>
      <c r="L64" s="397"/>
      <c r="M64" s="397"/>
      <c r="N64" s="397"/>
      <c r="O64" s="397"/>
      <c r="P64" s="397"/>
      <c r="Q64" s="397"/>
      <c r="R64" s="482"/>
      <c r="S64" s="397"/>
      <c r="T64" s="482"/>
      <c r="U64" s="397"/>
      <c r="V64" s="482"/>
      <c r="W64" s="482"/>
      <c r="X64" s="483"/>
      <c r="Y64" s="483"/>
      <c r="Z64" s="483"/>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7"/>
      <c r="AY64" s="397"/>
      <c r="AZ64" s="397"/>
      <c r="BA64" s="397"/>
      <c r="BB64" s="397"/>
    </row>
    <row r="65" spans="3:54" ht="36" customHeight="1">
      <c r="C65" s="705" t="s">
        <v>120</v>
      </c>
      <c r="D65" s="705"/>
      <c r="E65" s="435"/>
      <c r="F65" s="486"/>
      <c r="G65" s="368"/>
      <c r="H65" s="366"/>
      <c r="I65" s="414" t="s">
        <v>52</v>
      </c>
      <c r="J65" s="397"/>
      <c r="K65" s="485"/>
      <c r="L65" s="397"/>
      <c r="M65" s="397"/>
      <c r="N65" s="397"/>
      <c r="O65" s="397"/>
      <c r="P65" s="397"/>
      <c r="Q65" s="397"/>
      <c r="R65" s="482"/>
      <c r="S65" s="397"/>
      <c r="T65" s="482"/>
      <c r="U65" s="397"/>
      <c r="V65" s="482"/>
      <c r="W65" s="482"/>
      <c r="X65" s="483"/>
      <c r="Y65" s="483"/>
      <c r="Z65" s="483"/>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row>
    <row r="66" spans="3:54" ht="15.6">
      <c r="C66" s="710" t="s">
        <v>114</v>
      </c>
      <c r="D66" s="711"/>
      <c r="E66" s="435"/>
      <c r="F66" s="486"/>
      <c r="G66" s="368"/>
      <c r="H66" s="366"/>
      <c r="I66" s="414" t="s">
        <v>52</v>
      </c>
      <c r="J66" s="397"/>
      <c r="K66" s="485"/>
      <c r="L66" s="397"/>
      <c r="M66" s="397"/>
      <c r="N66" s="397"/>
      <c r="O66" s="397"/>
      <c r="P66" s="397"/>
      <c r="Q66" s="397"/>
      <c r="R66" s="482"/>
      <c r="S66" s="397"/>
      <c r="T66" s="482"/>
      <c r="U66" s="397"/>
      <c r="V66" s="482"/>
      <c r="W66" s="482"/>
      <c r="X66" s="483"/>
      <c r="Y66" s="483"/>
      <c r="Z66" s="483"/>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7"/>
      <c r="AY66" s="397"/>
      <c r="AZ66" s="397"/>
      <c r="BA66" s="397"/>
      <c r="BB66" s="397"/>
    </row>
    <row r="67" spans="3:54" ht="15.6">
      <c r="C67" s="712" t="s">
        <v>115</v>
      </c>
      <c r="D67" s="713"/>
      <c r="E67" s="435"/>
      <c r="F67" s="486"/>
      <c r="G67" s="368"/>
      <c r="H67" s="366"/>
      <c r="I67" s="506" t="s">
        <v>51</v>
      </c>
      <c r="J67" s="397"/>
      <c r="K67" s="485"/>
      <c r="L67" s="397"/>
      <c r="M67" s="397"/>
      <c r="N67" s="397"/>
      <c r="O67" s="397"/>
      <c r="P67" s="397"/>
      <c r="Q67" s="397"/>
      <c r="R67" s="482"/>
      <c r="S67" s="397"/>
      <c r="T67" s="482"/>
      <c r="U67" s="397"/>
      <c r="V67" s="482"/>
      <c r="W67" s="482"/>
      <c r="X67" s="483"/>
      <c r="Y67" s="483"/>
      <c r="Z67" s="483"/>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7"/>
      <c r="AY67" s="397"/>
      <c r="AZ67" s="397"/>
      <c r="BA67" s="397"/>
      <c r="BB67" s="397"/>
    </row>
    <row r="68" spans="3:54" ht="26.4" customHeight="1">
      <c r="C68" s="705" t="s">
        <v>103</v>
      </c>
      <c r="D68" s="705"/>
      <c r="E68" s="435"/>
      <c r="F68" s="486"/>
      <c r="G68" s="824" t="s">
        <v>155</v>
      </c>
      <c r="H68" s="825"/>
      <c r="I68" s="825"/>
      <c r="J68" s="825"/>
      <c r="K68" s="826"/>
      <c r="L68" s="397"/>
      <c r="M68" s="397"/>
      <c r="N68" s="397"/>
      <c r="O68" s="397"/>
      <c r="P68" s="397"/>
      <c r="Q68" s="397"/>
      <c r="R68" s="482"/>
      <c r="S68" s="397"/>
      <c r="T68" s="482"/>
      <c r="U68" s="397"/>
      <c r="V68" s="482"/>
      <c r="W68" s="482"/>
      <c r="X68" s="483"/>
      <c r="Y68" s="483"/>
      <c r="Z68" s="483"/>
      <c r="AA68" s="397"/>
      <c r="AB68" s="397"/>
      <c r="AC68" s="397"/>
      <c r="AD68" s="397"/>
      <c r="AE68" s="397"/>
      <c r="AF68" s="397"/>
      <c r="AG68" s="397"/>
      <c r="AH68" s="397"/>
      <c r="AI68" s="397"/>
      <c r="AJ68" s="397"/>
      <c r="AK68" s="397"/>
      <c r="AL68" s="397"/>
      <c r="AM68" s="397"/>
      <c r="AN68" s="397"/>
      <c r="AO68" s="397"/>
      <c r="AP68" s="397"/>
      <c r="AQ68" s="397"/>
      <c r="AR68" s="397"/>
      <c r="AS68" s="397"/>
      <c r="AT68" s="397"/>
      <c r="AU68" s="397"/>
      <c r="AV68" s="397"/>
      <c r="AW68" s="397"/>
      <c r="AX68" s="397"/>
      <c r="AY68" s="397"/>
      <c r="AZ68" s="397"/>
      <c r="BA68" s="397"/>
      <c r="BB68" s="397"/>
    </row>
    <row r="69" spans="3:54" ht="31.5" customHeight="1">
      <c r="C69" s="710" t="s">
        <v>111</v>
      </c>
      <c r="D69" s="711"/>
      <c r="E69" s="435"/>
      <c r="F69" s="486"/>
      <c r="G69" s="368"/>
      <c r="H69" s="367"/>
      <c r="I69" s="367"/>
      <c r="J69" s="397"/>
      <c r="K69" s="485"/>
      <c r="L69" s="397"/>
      <c r="M69" s="397"/>
      <c r="N69" s="397"/>
      <c r="O69" s="397"/>
      <c r="P69" s="397"/>
      <c r="Q69" s="397"/>
      <c r="R69" s="482"/>
      <c r="S69" s="397"/>
      <c r="T69" s="482"/>
      <c r="U69" s="397"/>
      <c r="V69" s="482"/>
      <c r="W69" s="482"/>
      <c r="X69" s="483"/>
      <c r="Y69" s="483"/>
      <c r="Z69" s="483"/>
      <c r="AA69" s="397"/>
      <c r="AB69" s="397"/>
      <c r="AC69" s="397"/>
      <c r="AD69" s="397"/>
      <c r="AE69" s="397"/>
      <c r="AF69" s="397"/>
      <c r="AG69" s="397"/>
      <c r="AH69" s="397"/>
      <c r="AI69" s="397"/>
      <c r="AJ69" s="397"/>
      <c r="AK69" s="397"/>
      <c r="AL69" s="397"/>
      <c r="AM69" s="397"/>
      <c r="AN69" s="397"/>
      <c r="AO69" s="397"/>
      <c r="AP69" s="397"/>
      <c r="AQ69" s="397"/>
      <c r="AR69" s="397"/>
      <c r="AS69" s="397"/>
      <c r="AT69" s="397"/>
      <c r="AU69" s="397"/>
      <c r="AV69" s="397"/>
      <c r="AW69" s="397"/>
      <c r="AX69" s="397"/>
      <c r="AY69" s="397"/>
      <c r="AZ69" s="397"/>
      <c r="BA69" s="397"/>
      <c r="BB69" s="397"/>
    </row>
    <row r="70" spans="3:54" ht="15.6">
      <c r="C70" s="712" t="s">
        <v>116</v>
      </c>
      <c r="D70" s="713"/>
      <c r="E70" s="435"/>
      <c r="F70" s="486"/>
      <c r="G70" s="765" t="s">
        <v>154</v>
      </c>
      <c r="H70" s="765"/>
      <c r="I70" s="765"/>
      <c r="J70" s="765"/>
      <c r="K70" s="765"/>
      <c r="L70" s="397"/>
      <c r="M70" s="397"/>
      <c r="N70" s="397"/>
      <c r="O70" s="397"/>
      <c r="P70" s="397"/>
      <c r="Q70" s="397"/>
      <c r="R70" s="482"/>
      <c r="S70" s="397"/>
      <c r="T70" s="482"/>
      <c r="U70" s="397"/>
      <c r="V70" s="482"/>
      <c r="W70" s="482"/>
      <c r="X70" s="483"/>
      <c r="Y70" s="483"/>
      <c r="Z70" s="483"/>
      <c r="AA70" s="397"/>
      <c r="AB70" s="397"/>
      <c r="AC70" s="397"/>
      <c r="AD70" s="397"/>
      <c r="AE70" s="397"/>
      <c r="AF70" s="397"/>
      <c r="AG70" s="397"/>
      <c r="AH70" s="397"/>
      <c r="AI70" s="397"/>
      <c r="AJ70" s="397"/>
      <c r="AK70" s="397"/>
      <c r="AL70" s="397"/>
      <c r="AM70" s="397"/>
      <c r="AN70" s="397"/>
      <c r="AO70" s="397"/>
      <c r="AP70" s="397"/>
      <c r="AQ70" s="397"/>
      <c r="AR70" s="397"/>
      <c r="AS70" s="397"/>
      <c r="AT70" s="397"/>
      <c r="AU70" s="397"/>
      <c r="AV70" s="397"/>
      <c r="AW70" s="397"/>
      <c r="AX70" s="397"/>
      <c r="AY70" s="397"/>
      <c r="AZ70" s="397"/>
      <c r="BA70" s="397"/>
      <c r="BB70" s="397"/>
    </row>
    <row r="71" spans="3:54" ht="15.6">
      <c r="C71" s="705" t="s">
        <v>117</v>
      </c>
      <c r="D71" s="705"/>
      <c r="E71" s="435"/>
      <c r="F71" s="486"/>
      <c r="G71" s="765" t="s">
        <v>154</v>
      </c>
      <c r="H71" s="765"/>
      <c r="I71" s="765"/>
      <c r="J71" s="765"/>
      <c r="K71" s="765"/>
      <c r="L71" s="397"/>
      <c r="M71" s="397"/>
      <c r="N71" s="397"/>
      <c r="O71" s="397"/>
      <c r="P71" s="397"/>
      <c r="Q71" s="397"/>
      <c r="R71" s="482"/>
      <c r="S71" s="397"/>
      <c r="T71" s="482"/>
      <c r="U71" s="397"/>
      <c r="V71" s="482"/>
      <c r="W71" s="482"/>
      <c r="X71" s="483"/>
      <c r="Y71" s="483"/>
      <c r="Z71" s="483"/>
      <c r="AA71" s="397"/>
      <c r="AB71" s="397"/>
      <c r="AC71" s="397"/>
      <c r="AD71" s="397"/>
      <c r="AE71" s="397"/>
      <c r="AF71" s="397"/>
      <c r="AG71" s="397"/>
      <c r="AH71" s="397"/>
      <c r="AI71" s="397"/>
      <c r="AJ71" s="397"/>
      <c r="AK71" s="397"/>
      <c r="AL71" s="397"/>
      <c r="AM71" s="397"/>
      <c r="AN71" s="397"/>
      <c r="AO71" s="397"/>
      <c r="AP71" s="397"/>
      <c r="AQ71" s="397"/>
      <c r="AR71" s="397"/>
      <c r="AS71" s="397"/>
      <c r="AT71" s="397"/>
      <c r="AU71" s="397"/>
      <c r="AV71" s="397"/>
      <c r="AW71" s="397"/>
      <c r="AX71" s="397"/>
      <c r="AY71" s="397"/>
      <c r="AZ71" s="397"/>
      <c r="BA71" s="397"/>
      <c r="BB71" s="397"/>
    </row>
    <row r="72" spans="3:54" ht="15.6">
      <c r="C72" s="705" t="s">
        <v>118</v>
      </c>
      <c r="D72" s="705"/>
      <c r="E72" s="435"/>
      <c r="F72" s="486"/>
      <c r="G72" s="765" t="s">
        <v>154</v>
      </c>
      <c r="H72" s="765"/>
      <c r="I72" s="765"/>
      <c r="J72" s="765"/>
      <c r="K72" s="765"/>
      <c r="L72" s="397"/>
      <c r="M72" s="397"/>
      <c r="N72" s="397"/>
      <c r="O72" s="397"/>
      <c r="P72" s="397"/>
      <c r="Q72" s="397"/>
      <c r="R72" s="482"/>
      <c r="S72" s="397"/>
      <c r="T72" s="482"/>
      <c r="U72" s="397"/>
      <c r="V72" s="482"/>
      <c r="W72" s="482"/>
      <c r="X72" s="483"/>
      <c r="Y72" s="483"/>
      <c r="Z72" s="483"/>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7"/>
    </row>
    <row r="73" spans="3:54" ht="15.6">
      <c r="C73" s="767" t="s">
        <v>119</v>
      </c>
      <c r="D73" s="767"/>
      <c r="E73" s="435"/>
      <c r="F73" s="486"/>
      <c r="G73" s="765" t="s">
        <v>154</v>
      </c>
      <c r="H73" s="765"/>
      <c r="I73" s="765"/>
      <c r="J73" s="765"/>
      <c r="K73" s="765"/>
      <c r="L73" s="397"/>
      <c r="M73" s="397"/>
      <c r="N73" s="397"/>
      <c r="O73" s="397"/>
      <c r="P73" s="397"/>
      <c r="Q73" s="397"/>
      <c r="R73" s="482"/>
      <c r="S73" s="397"/>
      <c r="T73" s="482"/>
      <c r="U73" s="397"/>
      <c r="V73" s="482"/>
      <c r="W73" s="482"/>
      <c r="X73" s="483"/>
      <c r="Y73" s="483"/>
      <c r="Z73" s="483"/>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7"/>
      <c r="AY73" s="397"/>
      <c r="AZ73" s="397"/>
      <c r="BA73" s="397"/>
      <c r="BB73" s="397"/>
    </row>
    <row r="74" spans="3:54" ht="15.6">
      <c r="C74" s="768"/>
      <c r="D74" s="768"/>
      <c r="E74" s="509"/>
      <c r="F74" s="512"/>
      <c r="G74" s="765"/>
      <c r="H74" s="765"/>
      <c r="I74" s="765"/>
      <c r="J74" s="765"/>
      <c r="K74" s="765"/>
      <c r="L74" s="397"/>
      <c r="M74" s="397"/>
      <c r="N74" s="397"/>
      <c r="O74" s="397"/>
      <c r="P74" s="397"/>
      <c r="Q74" s="397"/>
      <c r="R74" s="482"/>
      <c r="S74" s="397"/>
      <c r="T74" s="482"/>
      <c r="U74" s="397"/>
      <c r="V74" s="482"/>
      <c r="W74" s="482"/>
      <c r="X74" s="483"/>
      <c r="Y74" s="483"/>
      <c r="Z74" s="483"/>
      <c r="AA74" s="397"/>
      <c r="AB74" s="397"/>
      <c r="AC74" s="397"/>
      <c r="AD74" s="397"/>
      <c r="AE74" s="397"/>
      <c r="AF74" s="397"/>
      <c r="AG74" s="397"/>
      <c r="AH74" s="397"/>
      <c r="AI74" s="397"/>
      <c r="AJ74" s="397"/>
      <c r="AK74" s="397"/>
      <c r="AL74" s="397"/>
      <c r="AM74" s="397"/>
      <c r="AN74" s="397"/>
      <c r="AO74" s="397"/>
      <c r="AP74" s="397"/>
      <c r="AQ74" s="397"/>
      <c r="AR74" s="397"/>
      <c r="AS74" s="397"/>
      <c r="AT74" s="397"/>
      <c r="AU74" s="397"/>
      <c r="AV74" s="397"/>
      <c r="AW74" s="397"/>
      <c r="AX74" s="397"/>
      <c r="AY74" s="397"/>
      <c r="AZ74" s="397"/>
      <c r="BA74" s="397"/>
      <c r="BB74" s="397"/>
    </row>
    <row r="75" spans="3:54" ht="17.25" customHeight="1">
      <c r="C75" s="510"/>
      <c r="D75" s="510"/>
      <c r="E75" s="510"/>
      <c r="F75" s="511"/>
      <c r="G75" s="510"/>
      <c r="H75" s="510"/>
      <c r="I75" s="510"/>
      <c r="J75" s="397"/>
      <c r="K75" s="490"/>
      <c r="L75" s="491"/>
      <c r="M75" s="397"/>
      <c r="N75" s="397"/>
      <c r="O75" s="397"/>
      <c r="P75" s="397"/>
      <c r="Q75" s="397"/>
      <c r="R75" s="482"/>
      <c r="S75" s="397"/>
      <c r="T75" s="482"/>
      <c r="U75" s="397"/>
      <c r="V75" s="482"/>
      <c r="W75" s="482"/>
      <c r="X75" s="483"/>
      <c r="Y75" s="483"/>
      <c r="Z75" s="483"/>
      <c r="AA75" s="397"/>
      <c r="AB75" s="397"/>
      <c r="AC75" s="397"/>
      <c r="AD75" s="397"/>
      <c r="AE75" s="397"/>
      <c r="AF75" s="397"/>
      <c r="AG75" s="397"/>
      <c r="AH75" s="397"/>
      <c r="AI75" s="397"/>
      <c r="AJ75" s="397"/>
      <c r="AK75" s="397"/>
      <c r="AL75" s="397"/>
      <c r="AM75" s="397"/>
      <c r="AN75" s="397"/>
      <c r="AO75" s="397"/>
      <c r="AP75" s="397"/>
      <c r="AQ75" s="397"/>
      <c r="AR75" s="397"/>
      <c r="AS75" s="397"/>
      <c r="AT75" s="397"/>
      <c r="AU75" s="397"/>
      <c r="AV75" s="397"/>
      <c r="AW75" s="397"/>
      <c r="AX75" s="397"/>
      <c r="AY75" s="397"/>
      <c r="AZ75" s="397"/>
      <c r="BA75" s="397"/>
      <c r="BB75" s="397"/>
    </row>
    <row r="76" spans="3:54" ht="30.75" customHeight="1">
      <c r="C76" s="756"/>
      <c r="D76" s="756"/>
      <c r="E76" s="756"/>
      <c r="F76" s="756"/>
      <c r="G76" s="756"/>
      <c r="H76" s="756"/>
      <c r="I76" s="756"/>
      <c r="J76" s="397"/>
      <c r="K76" s="490"/>
      <c r="L76" s="491"/>
      <c r="M76" s="397"/>
      <c r="N76" s="397"/>
      <c r="O76" s="397"/>
      <c r="P76" s="397"/>
      <c r="Q76" s="397"/>
      <c r="R76" s="482"/>
      <c r="S76" s="397"/>
      <c r="T76" s="482"/>
      <c r="U76" s="397"/>
      <c r="V76" s="482"/>
      <c r="W76" s="482"/>
      <c r="X76" s="483"/>
      <c r="Y76" s="483"/>
      <c r="Z76" s="483"/>
      <c r="AA76" s="397"/>
      <c r="AB76" s="397"/>
      <c r="AC76" s="397"/>
      <c r="AD76" s="397"/>
      <c r="AE76" s="397"/>
      <c r="AF76" s="397"/>
      <c r="AG76" s="397"/>
      <c r="AH76" s="397"/>
      <c r="AI76" s="397"/>
      <c r="AJ76" s="397"/>
      <c r="AK76" s="397"/>
      <c r="AL76" s="397"/>
      <c r="AM76" s="397"/>
      <c r="AN76" s="397"/>
      <c r="AO76" s="397"/>
      <c r="AP76" s="397"/>
      <c r="AQ76" s="397"/>
      <c r="AR76" s="397"/>
      <c r="AS76" s="397"/>
      <c r="AT76" s="397"/>
      <c r="AU76" s="397"/>
      <c r="AV76" s="397"/>
      <c r="AW76" s="397"/>
      <c r="AX76" s="397"/>
      <c r="AY76" s="397"/>
      <c r="AZ76" s="397"/>
      <c r="BA76" s="397"/>
      <c r="BB76" s="397"/>
    </row>
    <row r="77" spans="3:54" ht="30" customHeight="1">
      <c r="C77" s="766"/>
      <c r="D77" s="766"/>
      <c r="E77" s="766"/>
      <c r="F77" s="766"/>
      <c r="G77" s="766"/>
      <c r="H77" s="766"/>
      <c r="I77" s="766"/>
      <c r="J77" s="397"/>
      <c r="K77" s="490"/>
      <c r="L77" s="491"/>
      <c r="M77" s="397"/>
      <c r="N77" s="397"/>
      <c r="O77" s="397"/>
      <c r="P77" s="397"/>
      <c r="Q77" s="397"/>
      <c r="R77" s="482"/>
      <c r="S77" s="397"/>
      <c r="T77" s="482"/>
      <c r="U77" s="397"/>
      <c r="V77" s="482"/>
      <c r="W77" s="482"/>
      <c r="X77" s="483"/>
      <c r="Y77" s="483"/>
      <c r="Z77" s="483"/>
      <c r="AA77" s="397"/>
      <c r="AB77" s="397"/>
      <c r="AC77" s="397"/>
      <c r="AD77" s="397"/>
      <c r="AE77" s="397"/>
      <c r="AF77" s="397"/>
      <c r="AG77" s="397"/>
      <c r="AH77" s="397"/>
      <c r="AI77" s="397"/>
      <c r="AJ77" s="397"/>
      <c r="AK77" s="397"/>
      <c r="AL77" s="397"/>
      <c r="AM77" s="397"/>
      <c r="AN77" s="397"/>
      <c r="AO77" s="397"/>
      <c r="AP77" s="397"/>
      <c r="AQ77" s="397"/>
      <c r="AR77" s="397"/>
      <c r="AS77" s="397"/>
      <c r="AT77" s="397"/>
      <c r="AU77" s="397"/>
      <c r="AV77" s="397"/>
      <c r="AW77" s="397"/>
      <c r="AX77" s="397"/>
      <c r="AY77" s="397"/>
      <c r="AZ77" s="397"/>
      <c r="BA77" s="397"/>
      <c r="BB77" s="397"/>
    </row>
    <row r="78" spans="3:54">
      <c r="C78" s="397"/>
      <c r="D78" s="397"/>
      <c r="E78" s="397"/>
      <c r="F78" s="397"/>
      <c r="G78" s="397"/>
      <c r="H78" s="397"/>
      <c r="I78" s="397"/>
      <c r="J78" s="397"/>
      <c r="K78" s="490"/>
      <c r="L78" s="491"/>
      <c r="M78" s="397"/>
      <c r="N78" s="397"/>
      <c r="O78" s="397"/>
      <c r="P78" s="397"/>
      <c r="Q78" s="397"/>
      <c r="R78" s="482"/>
      <c r="S78" s="397"/>
      <c r="T78" s="482"/>
      <c r="U78" s="397"/>
      <c r="V78" s="482"/>
      <c r="W78" s="482"/>
      <c r="X78" s="483"/>
      <c r="Y78" s="483"/>
      <c r="Z78" s="483"/>
      <c r="AA78" s="397"/>
      <c r="AB78" s="397"/>
      <c r="AC78" s="397"/>
      <c r="AD78" s="397"/>
      <c r="AE78" s="397"/>
      <c r="AF78" s="397"/>
      <c r="AG78" s="397"/>
      <c r="AH78" s="397"/>
      <c r="AI78" s="397"/>
      <c r="AJ78" s="397"/>
      <c r="AK78" s="397"/>
      <c r="AL78" s="397"/>
      <c r="AM78" s="397"/>
      <c r="AN78" s="397"/>
      <c r="AO78" s="397"/>
      <c r="AP78" s="397"/>
      <c r="AQ78" s="397"/>
      <c r="AR78" s="397"/>
      <c r="AS78" s="397"/>
      <c r="AT78" s="397"/>
      <c r="AU78" s="397"/>
      <c r="AV78" s="397"/>
      <c r="AW78" s="397"/>
      <c r="AX78" s="397"/>
      <c r="AY78" s="397"/>
      <c r="AZ78" s="397"/>
      <c r="BA78" s="397"/>
      <c r="BB78" s="397"/>
    </row>
    <row r="79" spans="3:54">
      <c r="C79" s="397"/>
      <c r="D79" s="397"/>
      <c r="E79" s="397"/>
      <c r="F79" s="397"/>
      <c r="G79" s="397"/>
      <c r="H79" s="397"/>
      <c r="I79" s="397"/>
      <c r="J79" s="397"/>
      <c r="K79" s="490"/>
      <c r="L79" s="491"/>
      <c r="M79" s="397"/>
      <c r="N79" s="397"/>
      <c r="O79" s="397"/>
      <c r="P79" s="397"/>
      <c r="Q79" s="397"/>
      <c r="R79" s="482"/>
      <c r="S79" s="397"/>
      <c r="T79" s="482"/>
      <c r="U79" s="397"/>
      <c r="V79" s="482"/>
      <c r="W79" s="482"/>
      <c r="X79" s="483"/>
      <c r="Y79" s="483"/>
      <c r="Z79" s="483"/>
      <c r="AA79" s="397"/>
      <c r="AB79" s="397"/>
      <c r="AC79" s="397"/>
      <c r="AD79" s="397"/>
      <c r="AE79" s="397"/>
      <c r="AF79" s="397"/>
      <c r="AG79" s="397"/>
      <c r="AH79" s="397"/>
      <c r="AI79" s="397"/>
      <c r="AJ79" s="397"/>
      <c r="AK79" s="397"/>
      <c r="AL79" s="397"/>
      <c r="AM79" s="397"/>
      <c r="AN79" s="397"/>
      <c r="AO79" s="397"/>
      <c r="AP79" s="397"/>
      <c r="AQ79" s="397"/>
      <c r="AR79" s="397"/>
      <c r="AS79" s="397"/>
      <c r="AT79" s="397"/>
      <c r="AU79" s="397"/>
      <c r="AV79" s="397"/>
      <c r="AW79" s="397"/>
      <c r="AX79" s="397"/>
      <c r="AY79" s="397"/>
      <c r="AZ79" s="397"/>
      <c r="BA79" s="397"/>
      <c r="BB79" s="397"/>
    </row>
    <row r="80" spans="3:54">
      <c r="C80" s="397"/>
      <c r="D80" s="397"/>
      <c r="E80" s="397"/>
      <c r="F80" s="397"/>
      <c r="G80" s="397"/>
      <c r="H80" s="397"/>
      <c r="I80" s="397"/>
      <c r="J80" s="397"/>
      <c r="K80" s="490"/>
      <c r="L80" s="491"/>
      <c r="M80" s="397"/>
      <c r="N80" s="397"/>
      <c r="O80" s="397"/>
      <c r="P80" s="397"/>
      <c r="Q80" s="397"/>
      <c r="R80" s="482"/>
      <c r="S80" s="397"/>
      <c r="T80" s="482"/>
      <c r="U80" s="397"/>
      <c r="V80" s="482"/>
      <c r="W80" s="482"/>
      <c r="X80" s="483"/>
      <c r="Y80" s="483"/>
      <c r="Z80" s="483"/>
      <c r="AA80" s="397"/>
      <c r="AB80" s="397"/>
      <c r="AC80" s="397"/>
      <c r="AD80" s="397"/>
      <c r="AE80" s="397"/>
      <c r="AF80" s="397"/>
      <c r="AG80" s="397"/>
      <c r="AH80" s="397"/>
      <c r="AI80" s="397"/>
      <c r="AJ80" s="397"/>
      <c r="AK80" s="397"/>
      <c r="AL80" s="397"/>
      <c r="AM80" s="397"/>
      <c r="AN80" s="397"/>
      <c r="AO80" s="397"/>
      <c r="AP80" s="397"/>
      <c r="AQ80" s="397"/>
      <c r="AR80" s="397"/>
      <c r="AS80" s="397"/>
      <c r="AT80" s="397"/>
      <c r="AU80" s="397"/>
      <c r="AV80" s="397"/>
      <c r="AW80" s="397"/>
      <c r="AX80" s="397"/>
      <c r="AY80" s="397"/>
      <c r="AZ80" s="397"/>
      <c r="BA80" s="397"/>
      <c r="BB80" s="397"/>
    </row>
    <row r="81" spans="3:54" s="370" customFormat="1">
      <c r="C81" s="397"/>
      <c r="D81" s="397"/>
      <c r="E81" s="492"/>
      <c r="F81" s="492"/>
      <c r="G81" s="492"/>
      <c r="H81" s="492"/>
      <c r="I81" s="492"/>
      <c r="J81" s="492"/>
      <c r="K81" s="490"/>
      <c r="L81" s="491"/>
      <c r="M81" s="397"/>
      <c r="N81" s="397"/>
      <c r="O81" s="397"/>
      <c r="P81" s="397"/>
      <c r="Q81" s="397"/>
      <c r="R81" s="482"/>
      <c r="S81" s="397"/>
      <c r="T81" s="482"/>
      <c r="U81" s="397"/>
      <c r="V81" s="482"/>
      <c r="W81" s="482"/>
      <c r="X81" s="483"/>
      <c r="Y81" s="483"/>
      <c r="Z81" s="483"/>
      <c r="AA81" s="397"/>
      <c r="AB81" s="39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7"/>
      <c r="AY81" s="397"/>
      <c r="AZ81" s="397"/>
      <c r="BA81" s="397"/>
      <c r="BB81" s="397"/>
    </row>
    <row r="82" spans="3:54" s="370" customFormat="1">
      <c r="C82" s="397"/>
      <c r="D82" s="397"/>
      <c r="E82" s="492"/>
      <c r="F82" s="492"/>
      <c r="G82" s="492"/>
      <c r="H82" s="492"/>
      <c r="I82" s="492"/>
      <c r="J82" s="492"/>
      <c r="K82" s="490"/>
      <c r="L82" s="491"/>
      <c r="M82" s="397"/>
      <c r="N82" s="397"/>
      <c r="O82" s="397"/>
      <c r="P82" s="397"/>
      <c r="Q82" s="397"/>
      <c r="R82" s="482"/>
      <c r="S82" s="397"/>
      <c r="T82" s="482"/>
      <c r="U82" s="397"/>
      <c r="V82" s="482"/>
      <c r="W82" s="482"/>
      <c r="X82" s="483"/>
      <c r="Y82" s="483"/>
      <c r="Z82" s="483"/>
      <c r="AA82" s="397"/>
      <c r="AB82" s="397"/>
      <c r="AC82" s="397"/>
      <c r="AD82" s="397"/>
      <c r="AE82" s="397"/>
      <c r="AF82" s="397"/>
      <c r="AG82" s="397"/>
      <c r="AH82" s="397"/>
      <c r="AI82" s="397"/>
      <c r="AJ82" s="397"/>
      <c r="AK82" s="397"/>
      <c r="AL82" s="397"/>
      <c r="AM82" s="397"/>
      <c r="AN82" s="397"/>
      <c r="AO82" s="397"/>
      <c r="AP82" s="397"/>
      <c r="AQ82" s="397"/>
      <c r="AR82" s="397"/>
      <c r="AS82" s="397"/>
      <c r="AT82" s="397"/>
      <c r="AU82" s="397"/>
      <c r="AV82" s="397"/>
      <c r="AW82" s="397"/>
      <c r="AX82" s="397"/>
      <c r="AY82" s="397"/>
      <c r="AZ82" s="397"/>
      <c r="BA82" s="397"/>
      <c r="BB82" s="397"/>
    </row>
    <row r="83" spans="3:54" s="370" customFormat="1">
      <c r="C83" s="397"/>
      <c r="D83" s="397"/>
      <c r="E83" s="492"/>
      <c r="F83" s="492"/>
      <c r="G83" s="492"/>
      <c r="H83" s="492"/>
      <c r="I83" s="492"/>
      <c r="J83" s="492"/>
      <c r="K83" s="490"/>
      <c r="L83" s="491"/>
      <c r="M83" s="397"/>
      <c r="N83" s="397"/>
      <c r="O83" s="397"/>
      <c r="P83" s="397"/>
      <c r="Q83" s="397"/>
      <c r="R83" s="482"/>
      <c r="S83" s="397"/>
      <c r="T83" s="482"/>
      <c r="U83" s="397"/>
      <c r="V83" s="482"/>
      <c r="W83" s="482"/>
      <c r="X83" s="483"/>
      <c r="Y83" s="483"/>
      <c r="Z83" s="483"/>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row>
    <row r="84" spans="3:54" s="370" customFormat="1">
      <c r="C84" s="397"/>
      <c r="D84" s="397"/>
      <c r="E84" s="492"/>
      <c r="F84" s="492"/>
      <c r="G84" s="492"/>
      <c r="H84" s="492"/>
      <c r="I84" s="492"/>
      <c r="J84" s="492"/>
      <c r="K84" s="490"/>
      <c r="L84" s="491"/>
      <c r="M84" s="397"/>
      <c r="N84" s="397"/>
      <c r="O84" s="397"/>
      <c r="P84" s="397"/>
      <c r="Q84" s="397"/>
      <c r="R84" s="482"/>
      <c r="S84" s="397"/>
      <c r="T84" s="482"/>
      <c r="U84" s="397"/>
      <c r="V84" s="482"/>
      <c r="W84" s="482"/>
      <c r="X84" s="483"/>
      <c r="Y84" s="483"/>
      <c r="Z84" s="483"/>
      <c r="AA84" s="397"/>
      <c r="AB84" s="397"/>
      <c r="AC84" s="397"/>
      <c r="AD84" s="397"/>
      <c r="AE84" s="397"/>
      <c r="AF84" s="397"/>
      <c r="AG84" s="397"/>
      <c r="AH84" s="397"/>
      <c r="AI84" s="397"/>
      <c r="AJ84" s="397"/>
      <c r="AK84" s="397"/>
      <c r="AL84" s="397"/>
      <c r="AM84" s="397"/>
      <c r="AN84" s="397"/>
      <c r="AO84" s="397"/>
      <c r="AP84" s="397"/>
      <c r="AQ84" s="397"/>
      <c r="AR84" s="397"/>
      <c r="AS84" s="397"/>
      <c r="AT84" s="397"/>
      <c r="AU84" s="397"/>
      <c r="AV84" s="397"/>
      <c r="AW84" s="397"/>
      <c r="AX84" s="397"/>
      <c r="AY84" s="397"/>
      <c r="AZ84" s="397"/>
      <c r="BA84" s="397"/>
      <c r="BB84" s="397"/>
    </row>
    <row r="85" spans="3:54" s="370" customFormat="1">
      <c r="C85" s="397"/>
      <c r="D85" s="397"/>
      <c r="E85" s="492"/>
      <c r="F85" s="492"/>
      <c r="G85" s="492"/>
      <c r="H85" s="492"/>
      <c r="I85" s="492"/>
      <c r="J85" s="492"/>
      <c r="K85" s="490"/>
      <c r="L85" s="491"/>
      <c r="M85" s="397"/>
      <c r="N85" s="397"/>
      <c r="O85" s="397"/>
      <c r="P85" s="397"/>
      <c r="Q85" s="397"/>
      <c r="R85" s="482"/>
      <c r="S85" s="397"/>
      <c r="T85" s="482"/>
      <c r="U85" s="397"/>
      <c r="V85" s="482"/>
      <c r="W85" s="482"/>
      <c r="X85" s="483"/>
      <c r="Y85" s="483"/>
      <c r="Z85" s="483"/>
      <c r="AA85" s="397"/>
      <c r="AB85" s="397"/>
      <c r="AC85" s="397"/>
      <c r="AD85" s="397"/>
      <c r="AE85" s="397"/>
      <c r="AF85" s="397"/>
      <c r="AG85" s="397"/>
      <c r="AH85" s="397"/>
      <c r="AI85" s="397"/>
      <c r="AJ85" s="397"/>
      <c r="AK85" s="397"/>
      <c r="AL85" s="397"/>
      <c r="AM85" s="397"/>
      <c r="AN85" s="397"/>
      <c r="AO85" s="397"/>
      <c r="AP85" s="397"/>
      <c r="AQ85" s="397"/>
      <c r="AR85" s="397"/>
      <c r="AS85" s="397"/>
      <c r="AT85" s="397"/>
      <c r="AU85" s="397"/>
      <c r="AV85" s="397"/>
      <c r="AW85" s="397"/>
      <c r="AX85" s="397"/>
      <c r="AY85" s="397"/>
      <c r="AZ85" s="397"/>
      <c r="BA85" s="397"/>
      <c r="BB85" s="397"/>
    </row>
    <row r="86" spans="3:54" s="370" customFormat="1">
      <c r="C86" s="397"/>
      <c r="D86" s="397"/>
      <c r="E86" s="492"/>
      <c r="F86" s="492"/>
      <c r="G86" s="492"/>
      <c r="H86" s="492"/>
      <c r="I86" s="492"/>
      <c r="J86" s="492"/>
      <c r="K86" s="490"/>
      <c r="L86" s="491"/>
      <c r="M86" s="397"/>
      <c r="N86" s="397"/>
      <c r="O86" s="397"/>
      <c r="P86" s="397"/>
      <c r="Q86" s="397"/>
      <c r="R86" s="482"/>
      <c r="S86" s="397"/>
      <c r="T86" s="482"/>
      <c r="U86" s="397"/>
      <c r="V86" s="482"/>
      <c r="W86" s="482"/>
      <c r="X86" s="483"/>
      <c r="Y86" s="483"/>
      <c r="Z86" s="483"/>
      <c r="AA86" s="397"/>
      <c r="AB86" s="397"/>
      <c r="AC86" s="397"/>
      <c r="AD86" s="397"/>
      <c r="AE86" s="397"/>
      <c r="AF86" s="397"/>
      <c r="AG86" s="397"/>
      <c r="AH86" s="397"/>
      <c r="AI86" s="397"/>
      <c r="AJ86" s="397"/>
      <c r="AK86" s="397"/>
      <c r="AL86" s="397"/>
      <c r="AM86" s="397"/>
      <c r="AN86" s="397"/>
      <c r="AO86" s="397"/>
      <c r="AP86" s="397"/>
      <c r="AQ86" s="397"/>
      <c r="AR86" s="397"/>
      <c r="AS86" s="397"/>
      <c r="AT86" s="397"/>
      <c r="AU86" s="397"/>
      <c r="AV86" s="397"/>
      <c r="AW86" s="397"/>
      <c r="AX86" s="397"/>
      <c r="AY86" s="397"/>
      <c r="AZ86" s="397"/>
      <c r="BA86" s="397"/>
      <c r="BB86" s="397"/>
    </row>
    <row r="87" spans="3:54" s="370" customFormat="1">
      <c r="C87" s="397"/>
      <c r="D87" s="397"/>
      <c r="E87" s="492"/>
      <c r="F87" s="492"/>
      <c r="G87" s="492"/>
      <c r="H87" s="492"/>
      <c r="I87" s="492"/>
      <c r="J87" s="492"/>
      <c r="K87" s="490"/>
      <c r="L87" s="491"/>
      <c r="M87" s="397"/>
      <c r="N87" s="397"/>
      <c r="O87" s="397"/>
      <c r="P87" s="397"/>
      <c r="Q87" s="397"/>
      <c r="R87" s="482"/>
      <c r="S87" s="397"/>
      <c r="T87" s="482"/>
      <c r="U87" s="397"/>
      <c r="V87" s="482"/>
      <c r="W87" s="482"/>
      <c r="X87" s="483"/>
      <c r="Y87" s="483"/>
      <c r="Z87" s="483"/>
      <c r="AA87" s="397"/>
      <c r="AB87" s="397"/>
      <c r="AC87" s="397"/>
      <c r="AD87" s="397"/>
      <c r="AE87" s="397"/>
      <c r="AF87" s="397"/>
      <c r="AG87" s="397"/>
      <c r="AH87" s="397"/>
      <c r="AI87" s="397"/>
      <c r="AJ87" s="397"/>
      <c r="AK87" s="397"/>
      <c r="AL87" s="397"/>
      <c r="AM87" s="397"/>
      <c r="AN87" s="397"/>
      <c r="AO87" s="397"/>
      <c r="AP87" s="397"/>
      <c r="AQ87" s="397"/>
      <c r="AR87" s="397"/>
      <c r="AS87" s="397"/>
      <c r="AT87" s="397"/>
      <c r="AU87" s="397"/>
      <c r="AV87" s="397"/>
      <c r="AW87" s="397"/>
      <c r="AX87" s="397"/>
      <c r="AY87" s="397"/>
      <c r="AZ87" s="397"/>
      <c r="BA87" s="397"/>
      <c r="BB87" s="397"/>
    </row>
    <row r="88" spans="3:54" s="370" customFormat="1">
      <c r="C88" s="397"/>
      <c r="D88" s="397"/>
      <c r="E88" s="492"/>
      <c r="F88" s="492"/>
      <c r="G88" s="492"/>
      <c r="H88" s="492"/>
      <c r="I88" s="492"/>
      <c r="J88" s="492"/>
      <c r="K88" s="490"/>
      <c r="L88" s="491"/>
      <c r="M88" s="397"/>
      <c r="N88" s="397"/>
      <c r="O88" s="397"/>
      <c r="P88" s="397"/>
      <c r="Q88" s="397"/>
      <c r="R88" s="482"/>
      <c r="S88" s="397"/>
      <c r="T88" s="482"/>
      <c r="U88" s="397"/>
      <c r="V88" s="482"/>
      <c r="W88" s="482"/>
      <c r="X88" s="483"/>
      <c r="Y88" s="483"/>
      <c r="Z88" s="483"/>
      <c r="AA88" s="397"/>
      <c r="AB88" s="397"/>
      <c r="AC88" s="397"/>
      <c r="AD88" s="397"/>
      <c r="AE88" s="397"/>
      <c r="AF88" s="397"/>
      <c r="AG88" s="397"/>
      <c r="AH88" s="397"/>
      <c r="AI88" s="397"/>
      <c r="AJ88" s="397"/>
      <c r="AK88" s="397"/>
      <c r="AL88" s="397"/>
      <c r="AM88" s="397"/>
      <c r="AN88" s="397"/>
      <c r="AO88" s="397"/>
      <c r="AP88" s="397"/>
      <c r="AQ88" s="397"/>
      <c r="AR88" s="397"/>
      <c r="AS88" s="397"/>
      <c r="AT88" s="397"/>
      <c r="AU88" s="397"/>
      <c r="AV88" s="397"/>
      <c r="AW88" s="397"/>
      <c r="AX88" s="397"/>
      <c r="AY88" s="397"/>
      <c r="AZ88" s="397"/>
      <c r="BA88" s="397"/>
      <c r="BB88" s="397"/>
    </row>
    <row r="89" spans="3:54" s="370" customFormat="1">
      <c r="C89" s="397"/>
      <c r="D89" s="397"/>
      <c r="E89" s="492"/>
      <c r="F89" s="492"/>
      <c r="G89" s="492"/>
      <c r="H89" s="492"/>
      <c r="I89" s="492"/>
      <c r="J89" s="492"/>
      <c r="K89" s="490"/>
      <c r="L89" s="491"/>
      <c r="M89" s="397"/>
      <c r="N89" s="397"/>
      <c r="O89" s="397"/>
      <c r="P89" s="397"/>
      <c r="Q89" s="397"/>
      <c r="R89" s="482"/>
      <c r="S89" s="397"/>
      <c r="T89" s="482"/>
      <c r="U89" s="397"/>
      <c r="V89" s="482"/>
      <c r="W89" s="482"/>
      <c r="X89" s="483"/>
      <c r="Y89" s="483"/>
      <c r="Z89" s="483"/>
      <c r="AA89" s="397"/>
      <c r="AB89" s="397"/>
      <c r="AC89" s="397"/>
      <c r="AD89" s="397"/>
      <c r="AE89" s="397"/>
      <c r="AF89" s="397"/>
      <c r="AG89" s="397"/>
      <c r="AH89" s="397"/>
      <c r="AI89" s="397"/>
      <c r="AJ89" s="397"/>
      <c r="AK89" s="397"/>
      <c r="AL89" s="397"/>
      <c r="AM89" s="397"/>
      <c r="AN89" s="397"/>
      <c r="AO89" s="397"/>
      <c r="AP89" s="397"/>
      <c r="AQ89" s="397"/>
      <c r="AR89" s="397"/>
      <c r="AS89" s="397"/>
      <c r="AT89" s="397"/>
      <c r="AU89" s="397"/>
      <c r="AV89" s="397"/>
      <c r="AW89" s="397"/>
      <c r="AX89" s="397"/>
      <c r="AY89" s="397"/>
      <c r="AZ89" s="397"/>
      <c r="BA89" s="397"/>
      <c r="BB89" s="397"/>
    </row>
    <row r="90" spans="3:54" s="370" customFormat="1">
      <c r="C90" s="397"/>
      <c r="D90" s="397"/>
      <c r="E90" s="492"/>
      <c r="F90" s="492"/>
      <c r="G90" s="492"/>
      <c r="H90" s="492"/>
      <c r="I90" s="492"/>
      <c r="J90" s="492"/>
      <c r="K90" s="490"/>
      <c r="L90" s="491"/>
      <c r="M90" s="397"/>
      <c r="N90" s="397"/>
      <c r="O90" s="397"/>
      <c r="P90" s="397"/>
      <c r="Q90" s="397"/>
      <c r="R90" s="482"/>
      <c r="S90" s="397"/>
      <c r="T90" s="482"/>
      <c r="U90" s="397"/>
      <c r="V90" s="482"/>
      <c r="W90" s="482"/>
      <c r="X90" s="483"/>
      <c r="Y90" s="483"/>
      <c r="Z90" s="483"/>
      <c r="AA90" s="397"/>
      <c r="AB90" s="397"/>
      <c r="AC90" s="397"/>
      <c r="AD90" s="397"/>
      <c r="AE90" s="397"/>
      <c r="AF90" s="397"/>
      <c r="AG90" s="397"/>
      <c r="AH90" s="397"/>
      <c r="AI90" s="397"/>
      <c r="AJ90" s="397"/>
      <c r="AK90" s="397"/>
      <c r="AL90" s="397"/>
      <c r="AM90" s="397"/>
      <c r="AN90" s="397"/>
      <c r="AO90" s="397"/>
      <c r="AP90" s="397"/>
      <c r="AQ90" s="397"/>
      <c r="AR90" s="397"/>
      <c r="AS90" s="397"/>
      <c r="AT90" s="397"/>
      <c r="AU90" s="397"/>
      <c r="AV90" s="397"/>
      <c r="AW90" s="397"/>
      <c r="AX90" s="397"/>
      <c r="AY90" s="397"/>
      <c r="AZ90" s="397"/>
      <c r="BA90" s="397"/>
      <c r="BB90" s="397"/>
    </row>
    <row r="91" spans="3:54" s="370" customFormat="1">
      <c r="C91" s="397"/>
      <c r="D91" s="397"/>
      <c r="E91" s="492"/>
      <c r="F91" s="492"/>
      <c r="G91" s="492"/>
      <c r="H91" s="492"/>
      <c r="I91" s="492"/>
      <c r="J91" s="492"/>
      <c r="K91" s="490"/>
      <c r="L91" s="491"/>
      <c r="M91" s="397"/>
      <c r="N91" s="397"/>
      <c r="O91" s="397"/>
      <c r="P91" s="397"/>
      <c r="Q91" s="397"/>
      <c r="R91" s="482"/>
      <c r="S91" s="397"/>
      <c r="T91" s="482"/>
      <c r="U91" s="397"/>
      <c r="V91" s="482"/>
      <c r="W91" s="482"/>
      <c r="X91" s="483"/>
      <c r="Y91" s="483"/>
      <c r="Z91" s="483"/>
      <c r="AA91" s="397"/>
      <c r="AB91" s="397"/>
      <c r="AC91" s="397"/>
      <c r="AD91" s="397"/>
      <c r="AE91" s="397"/>
      <c r="AF91" s="397"/>
      <c r="AG91" s="397"/>
      <c r="AH91" s="397"/>
      <c r="AI91" s="397"/>
      <c r="AJ91" s="397"/>
      <c r="AK91" s="397"/>
      <c r="AL91" s="397"/>
      <c r="AM91" s="397"/>
      <c r="AN91" s="397"/>
      <c r="AO91" s="397"/>
      <c r="AP91" s="397"/>
      <c r="AQ91" s="397"/>
      <c r="AR91" s="397"/>
      <c r="AS91" s="397"/>
      <c r="AT91" s="397"/>
      <c r="AU91" s="397"/>
      <c r="AV91" s="397"/>
      <c r="AW91" s="397"/>
      <c r="AX91" s="397"/>
      <c r="AY91" s="397"/>
      <c r="AZ91" s="397"/>
      <c r="BA91" s="397"/>
      <c r="BB91" s="397"/>
    </row>
    <row r="92" spans="3:54" s="370" customFormat="1">
      <c r="C92" s="397"/>
      <c r="D92" s="397"/>
      <c r="E92" s="492"/>
      <c r="F92" s="492"/>
      <c r="G92" s="492"/>
      <c r="H92" s="492"/>
      <c r="I92" s="492"/>
      <c r="J92" s="492"/>
      <c r="K92" s="490"/>
      <c r="L92" s="491"/>
      <c r="M92" s="397"/>
      <c r="N92" s="397"/>
      <c r="O92" s="397"/>
      <c r="P92" s="397"/>
      <c r="Q92" s="397"/>
      <c r="R92" s="482"/>
      <c r="S92" s="397"/>
      <c r="T92" s="482"/>
      <c r="U92" s="397"/>
      <c r="V92" s="482"/>
      <c r="W92" s="482"/>
      <c r="X92" s="483"/>
      <c r="Y92" s="483"/>
      <c r="Z92" s="483"/>
      <c r="AA92" s="397"/>
      <c r="AB92" s="397"/>
      <c r="AC92" s="397"/>
      <c r="AD92" s="397"/>
      <c r="AE92" s="397"/>
      <c r="AF92" s="397"/>
      <c r="AG92" s="397"/>
      <c r="AH92" s="397"/>
      <c r="AI92" s="397"/>
      <c r="AJ92" s="397"/>
      <c r="AK92" s="397"/>
      <c r="AL92" s="397"/>
      <c r="AM92" s="397"/>
      <c r="AN92" s="397"/>
      <c r="AO92" s="397"/>
      <c r="AP92" s="397"/>
      <c r="AQ92" s="397"/>
      <c r="AR92" s="397"/>
      <c r="AS92" s="397"/>
      <c r="AT92" s="397"/>
      <c r="AU92" s="397"/>
      <c r="AV92" s="397"/>
      <c r="AW92" s="397"/>
      <c r="AX92" s="397"/>
      <c r="AY92" s="397"/>
      <c r="AZ92" s="397"/>
      <c r="BA92" s="397"/>
      <c r="BB92" s="397"/>
    </row>
    <row r="93" spans="3:54" s="370" customFormat="1">
      <c r="C93" s="397"/>
      <c r="D93" s="397"/>
      <c r="E93" s="492"/>
      <c r="F93" s="492"/>
      <c r="G93" s="492"/>
      <c r="H93" s="492"/>
      <c r="I93" s="492"/>
      <c r="J93" s="492"/>
      <c r="K93" s="490"/>
      <c r="L93" s="491"/>
      <c r="M93" s="397"/>
      <c r="N93" s="397"/>
      <c r="O93" s="397"/>
      <c r="P93" s="397"/>
      <c r="Q93" s="397"/>
      <c r="R93" s="482"/>
      <c r="S93" s="397"/>
      <c r="T93" s="482"/>
      <c r="U93" s="397"/>
      <c r="V93" s="482"/>
      <c r="W93" s="482"/>
      <c r="X93" s="483"/>
      <c r="Y93" s="483"/>
      <c r="Z93" s="483"/>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row>
    <row r="94" spans="3:54" s="370" customFormat="1">
      <c r="C94" s="397"/>
      <c r="D94" s="397"/>
      <c r="E94" s="492"/>
      <c r="F94" s="492"/>
      <c r="G94" s="492"/>
      <c r="H94" s="492"/>
      <c r="I94" s="492"/>
      <c r="J94" s="492"/>
      <c r="K94" s="490"/>
      <c r="L94" s="491"/>
      <c r="M94" s="397"/>
      <c r="N94" s="397"/>
      <c r="O94" s="397"/>
      <c r="P94" s="397"/>
      <c r="Q94" s="397"/>
      <c r="R94" s="482"/>
      <c r="S94" s="397"/>
      <c r="T94" s="482"/>
      <c r="U94" s="397"/>
      <c r="V94" s="482"/>
      <c r="W94" s="482"/>
      <c r="X94" s="483"/>
      <c r="Y94" s="483"/>
      <c r="Z94" s="483"/>
      <c r="AA94" s="397"/>
      <c r="AB94" s="397"/>
      <c r="AC94" s="397"/>
      <c r="AD94" s="397"/>
      <c r="AE94" s="397"/>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row>
    <row r="95" spans="3:54" s="370" customFormat="1">
      <c r="C95" s="397"/>
      <c r="D95" s="397"/>
      <c r="E95" s="492"/>
      <c r="F95" s="492"/>
      <c r="G95" s="492"/>
      <c r="H95" s="492"/>
      <c r="I95" s="492"/>
      <c r="J95" s="492"/>
      <c r="K95" s="490"/>
      <c r="L95" s="491"/>
      <c r="M95" s="397"/>
      <c r="N95" s="397"/>
      <c r="O95" s="397"/>
      <c r="P95" s="397"/>
      <c r="Q95" s="397"/>
      <c r="R95" s="482"/>
      <c r="S95" s="397"/>
      <c r="T95" s="482"/>
      <c r="U95" s="397"/>
      <c r="V95" s="482"/>
      <c r="W95" s="482"/>
      <c r="X95" s="483"/>
      <c r="Y95" s="483"/>
      <c r="Z95" s="483"/>
      <c r="AA95" s="397"/>
      <c r="AB95" s="397"/>
      <c r="AC95" s="397"/>
      <c r="AD95" s="397"/>
      <c r="AE95" s="397"/>
      <c r="AF95" s="397"/>
      <c r="AG95" s="397"/>
      <c r="AH95" s="397"/>
      <c r="AI95" s="397"/>
      <c r="AJ95" s="397"/>
      <c r="AK95" s="397"/>
      <c r="AL95" s="397"/>
      <c r="AM95" s="397"/>
      <c r="AN95" s="397"/>
      <c r="AO95" s="397"/>
      <c r="AP95" s="397"/>
      <c r="AQ95" s="397"/>
      <c r="AR95" s="397"/>
      <c r="AS95" s="397"/>
      <c r="AT95" s="397"/>
      <c r="AU95" s="397"/>
      <c r="AV95" s="397"/>
      <c r="AW95" s="397"/>
      <c r="AX95" s="397"/>
      <c r="AY95" s="397"/>
      <c r="AZ95" s="397"/>
      <c r="BA95" s="397"/>
      <c r="BB95" s="397"/>
    </row>
    <row r="96" spans="3:54" s="370" customFormat="1">
      <c r="C96" s="397"/>
      <c r="D96" s="397"/>
      <c r="E96" s="492"/>
      <c r="F96" s="492"/>
      <c r="G96" s="492"/>
      <c r="H96" s="492"/>
      <c r="I96" s="492"/>
      <c r="J96" s="492"/>
      <c r="K96" s="490"/>
      <c r="L96" s="491"/>
      <c r="M96" s="397"/>
      <c r="N96" s="397"/>
      <c r="O96" s="397"/>
      <c r="P96" s="397"/>
      <c r="Q96" s="397"/>
      <c r="R96" s="482"/>
      <c r="S96" s="397"/>
      <c r="T96" s="482"/>
      <c r="U96" s="397"/>
      <c r="V96" s="482"/>
      <c r="W96" s="482"/>
      <c r="X96" s="483"/>
      <c r="Y96" s="483"/>
      <c r="Z96" s="483"/>
      <c r="AA96" s="397"/>
      <c r="AB96" s="397"/>
      <c r="AC96" s="397"/>
      <c r="AD96" s="397"/>
      <c r="AE96" s="397"/>
      <c r="AF96" s="397"/>
      <c r="AG96" s="397"/>
      <c r="AH96" s="397"/>
      <c r="AI96" s="397"/>
      <c r="AJ96" s="397"/>
      <c r="AK96" s="397"/>
      <c r="AL96" s="397"/>
      <c r="AM96" s="397"/>
      <c r="AN96" s="397"/>
      <c r="AO96" s="397"/>
      <c r="AP96" s="397"/>
      <c r="AQ96" s="397"/>
      <c r="AR96" s="397"/>
      <c r="AS96" s="397"/>
      <c r="AT96" s="397"/>
      <c r="AU96" s="397"/>
      <c r="AV96" s="397"/>
      <c r="AW96" s="397"/>
      <c r="AX96" s="397"/>
      <c r="AY96" s="397"/>
      <c r="AZ96" s="397"/>
      <c r="BA96" s="397"/>
      <c r="BB96" s="397"/>
    </row>
    <row r="97" spans="1:54">
      <c r="C97" s="397"/>
      <c r="D97" s="397"/>
      <c r="E97" s="492"/>
      <c r="F97" s="492"/>
      <c r="G97" s="492"/>
      <c r="H97" s="492"/>
      <c r="I97" s="492"/>
      <c r="J97" s="492"/>
      <c r="K97" s="490"/>
      <c r="L97" s="491"/>
      <c r="M97" s="397"/>
      <c r="N97" s="397"/>
      <c r="O97" s="397"/>
      <c r="P97" s="397"/>
      <c r="Q97" s="397"/>
      <c r="R97" s="482"/>
      <c r="S97" s="397"/>
      <c r="T97" s="482"/>
      <c r="U97" s="397"/>
      <c r="V97" s="482"/>
      <c r="W97" s="482"/>
      <c r="X97" s="483"/>
      <c r="Y97" s="483"/>
      <c r="Z97" s="483"/>
      <c r="AA97" s="397"/>
      <c r="AB97" s="397"/>
      <c r="AC97" s="397"/>
      <c r="AD97" s="397"/>
      <c r="AE97" s="397"/>
      <c r="AF97" s="397"/>
      <c r="AG97" s="397"/>
      <c r="AH97" s="397"/>
      <c r="AI97" s="397"/>
      <c r="AJ97" s="397"/>
      <c r="AK97" s="397"/>
      <c r="AL97" s="397"/>
      <c r="AM97" s="397"/>
      <c r="AN97" s="397"/>
      <c r="AO97" s="397"/>
      <c r="AP97" s="397"/>
      <c r="AQ97" s="397"/>
      <c r="AR97" s="397"/>
      <c r="AS97" s="397"/>
      <c r="AT97" s="397"/>
      <c r="AU97" s="397"/>
      <c r="AV97" s="397"/>
      <c r="AW97" s="397"/>
      <c r="AX97" s="397"/>
      <c r="AY97" s="397"/>
      <c r="AZ97" s="397"/>
      <c r="BA97" s="397"/>
      <c r="BB97" s="397"/>
    </row>
    <row r="98" spans="1:54">
      <c r="C98" s="397"/>
      <c r="D98" s="397"/>
      <c r="E98" s="492"/>
      <c r="F98" s="492"/>
      <c r="G98" s="492"/>
      <c r="H98" s="492"/>
      <c r="I98" s="492"/>
      <c r="J98" s="492"/>
      <c r="K98" s="490"/>
      <c r="L98" s="491"/>
      <c r="M98" s="397"/>
      <c r="N98" s="397"/>
      <c r="O98" s="397"/>
      <c r="P98" s="397"/>
      <c r="Q98" s="397"/>
      <c r="R98" s="482"/>
      <c r="S98" s="397"/>
      <c r="T98" s="482"/>
      <c r="U98" s="397"/>
      <c r="V98" s="482"/>
      <c r="W98" s="482"/>
      <c r="X98" s="483"/>
      <c r="Y98" s="483"/>
      <c r="Z98" s="483"/>
      <c r="AA98" s="397"/>
      <c r="AB98" s="397"/>
      <c r="AC98" s="397"/>
      <c r="AD98" s="397"/>
      <c r="AE98" s="397"/>
      <c r="AF98" s="397"/>
      <c r="AG98" s="397"/>
      <c r="AH98" s="397"/>
      <c r="AI98" s="397"/>
      <c r="AJ98" s="397"/>
      <c r="AK98" s="397"/>
      <c r="AL98" s="397"/>
      <c r="AM98" s="397"/>
      <c r="AN98" s="397"/>
      <c r="AO98" s="397"/>
      <c r="AP98" s="397"/>
      <c r="AQ98" s="397"/>
      <c r="AR98" s="397"/>
      <c r="AS98" s="397"/>
      <c r="AT98" s="397"/>
      <c r="AU98" s="397"/>
      <c r="AV98" s="397"/>
      <c r="AW98" s="397"/>
      <c r="AX98" s="397"/>
      <c r="AY98" s="397"/>
      <c r="AZ98" s="397"/>
      <c r="BA98" s="397"/>
      <c r="BB98" s="397"/>
    </row>
    <row r="99" spans="1:54">
      <c r="C99" s="397"/>
      <c r="D99" s="397"/>
      <c r="E99" s="492"/>
      <c r="F99" s="492"/>
      <c r="G99" s="492"/>
      <c r="H99" s="492"/>
      <c r="I99" s="492"/>
      <c r="J99" s="492"/>
      <c r="K99" s="490"/>
      <c r="L99" s="491"/>
      <c r="M99" s="397"/>
      <c r="N99" s="397"/>
      <c r="O99" s="397"/>
      <c r="P99" s="397"/>
      <c r="Q99" s="397"/>
      <c r="R99" s="482"/>
      <c r="S99" s="397"/>
      <c r="T99" s="482"/>
      <c r="U99" s="397"/>
      <c r="V99" s="482"/>
      <c r="W99" s="482"/>
      <c r="X99" s="483"/>
      <c r="Y99" s="483"/>
      <c r="Z99" s="483"/>
      <c r="AA99" s="397"/>
      <c r="AB99" s="397"/>
      <c r="AC99" s="397"/>
      <c r="AD99" s="397"/>
      <c r="AE99" s="397"/>
      <c r="AF99" s="397"/>
      <c r="AG99" s="397"/>
      <c r="AH99" s="397"/>
      <c r="AI99" s="397"/>
      <c r="AJ99" s="397"/>
      <c r="AK99" s="397"/>
      <c r="AL99" s="397"/>
      <c r="AM99" s="397"/>
      <c r="AN99" s="397"/>
      <c r="AO99" s="397"/>
      <c r="AP99" s="397"/>
      <c r="AQ99" s="397"/>
      <c r="AR99" s="397"/>
      <c r="AS99" s="397"/>
      <c r="AT99" s="397"/>
      <c r="AU99" s="397"/>
      <c r="AV99" s="397"/>
      <c r="AW99" s="397"/>
      <c r="AX99" s="397"/>
      <c r="AY99" s="397"/>
      <c r="AZ99" s="397"/>
      <c r="BA99" s="397"/>
      <c r="BB99" s="397"/>
    </row>
    <row r="100" spans="1:54">
      <c r="A100" s="371"/>
      <c r="C100" s="397"/>
      <c r="D100" s="397"/>
      <c r="E100" s="492"/>
      <c r="F100" s="492"/>
      <c r="G100" s="492"/>
      <c r="H100" s="492"/>
      <c r="I100" s="492"/>
      <c r="J100" s="492"/>
      <c r="K100" s="490"/>
      <c r="L100" s="491"/>
      <c r="M100" s="397"/>
      <c r="N100" s="397"/>
      <c r="O100" s="397"/>
      <c r="P100" s="397"/>
      <c r="Q100" s="397"/>
      <c r="R100" s="482"/>
      <c r="S100" s="397"/>
      <c r="T100" s="482"/>
      <c r="U100" s="397"/>
      <c r="V100" s="482"/>
      <c r="W100" s="482"/>
      <c r="X100" s="483"/>
      <c r="Y100" s="483"/>
      <c r="Z100" s="483"/>
      <c r="AA100" s="397"/>
      <c r="AB100" s="397"/>
      <c r="AC100" s="397"/>
      <c r="AD100" s="397"/>
      <c r="AE100" s="397"/>
      <c r="AF100" s="397"/>
      <c r="AG100" s="397"/>
      <c r="AH100" s="397"/>
      <c r="AI100" s="397"/>
      <c r="AJ100" s="397"/>
      <c r="AK100" s="397"/>
      <c r="AL100" s="397"/>
      <c r="AM100" s="397"/>
      <c r="AN100" s="397"/>
      <c r="AO100" s="397"/>
      <c r="AP100" s="397"/>
      <c r="AQ100" s="397"/>
      <c r="AR100" s="397"/>
      <c r="AS100" s="397"/>
      <c r="AT100" s="397"/>
      <c r="AU100" s="397"/>
      <c r="AV100" s="397"/>
      <c r="AW100" s="397"/>
      <c r="AX100" s="397"/>
      <c r="AY100" s="397"/>
      <c r="AZ100" s="397"/>
      <c r="BA100" s="397"/>
      <c r="BB100" s="397"/>
    </row>
    <row r="101" spans="1:54">
      <c r="A101" s="371"/>
      <c r="C101" s="397"/>
      <c r="D101" s="397"/>
      <c r="E101" s="492"/>
      <c r="F101" s="492"/>
      <c r="G101" s="492"/>
      <c r="H101" s="492"/>
      <c r="I101" s="492"/>
      <c r="J101" s="492"/>
      <c r="K101" s="490"/>
      <c r="L101" s="491"/>
      <c r="M101" s="397"/>
      <c r="N101" s="397"/>
      <c r="O101" s="397"/>
      <c r="P101" s="397"/>
      <c r="Q101" s="397"/>
      <c r="R101" s="482"/>
      <c r="S101" s="397"/>
      <c r="T101" s="482"/>
      <c r="U101" s="397"/>
      <c r="V101" s="482"/>
      <c r="W101" s="482"/>
      <c r="X101" s="483"/>
      <c r="Y101" s="483"/>
      <c r="Z101" s="483"/>
      <c r="AA101" s="397"/>
      <c r="AB101" s="397"/>
      <c r="AC101" s="397"/>
      <c r="AD101" s="397"/>
      <c r="AE101" s="397"/>
      <c r="AF101" s="397"/>
      <c r="AG101" s="397"/>
      <c r="AH101" s="397"/>
      <c r="AI101" s="397"/>
      <c r="AJ101" s="397"/>
      <c r="AK101" s="397"/>
      <c r="AL101" s="397"/>
      <c r="AM101" s="397"/>
      <c r="AN101" s="397"/>
      <c r="AO101" s="397"/>
      <c r="AP101" s="397"/>
      <c r="AQ101" s="397"/>
      <c r="AR101" s="397"/>
      <c r="AS101" s="397"/>
      <c r="AT101" s="397"/>
      <c r="AU101" s="397"/>
      <c r="AV101" s="397"/>
      <c r="AW101" s="397"/>
      <c r="AX101" s="397"/>
      <c r="AY101" s="397"/>
      <c r="AZ101" s="397"/>
      <c r="BA101" s="397"/>
      <c r="BB101" s="397"/>
    </row>
    <row r="102" spans="1:54">
      <c r="A102" s="371"/>
      <c r="C102" s="397"/>
      <c r="D102" s="397"/>
      <c r="E102" s="492"/>
      <c r="F102" s="492"/>
      <c r="G102" s="492"/>
      <c r="H102" s="492"/>
      <c r="I102" s="492"/>
      <c r="J102" s="492"/>
      <c r="K102" s="490"/>
      <c r="L102" s="491"/>
      <c r="M102" s="397"/>
      <c r="N102" s="397"/>
      <c r="O102" s="397"/>
      <c r="P102" s="397"/>
      <c r="Q102" s="397"/>
      <c r="R102" s="482"/>
      <c r="S102" s="397"/>
      <c r="T102" s="482"/>
      <c r="U102" s="397"/>
      <c r="V102" s="482"/>
      <c r="W102" s="482"/>
      <c r="X102" s="483"/>
      <c r="Y102" s="483"/>
      <c r="Z102" s="483"/>
      <c r="AA102" s="397"/>
      <c r="AB102" s="397"/>
      <c r="AC102" s="397"/>
      <c r="AD102" s="397"/>
      <c r="AE102" s="397"/>
      <c r="AF102" s="397"/>
      <c r="AG102" s="397"/>
      <c r="AH102" s="397"/>
      <c r="AI102" s="397"/>
      <c r="AJ102" s="397"/>
      <c r="AK102" s="397"/>
      <c r="AL102" s="397"/>
      <c r="AM102" s="397"/>
      <c r="AN102" s="397"/>
      <c r="AO102" s="397"/>
      <c r="AP102" s="397"/>
      <c r="AQ102" s="397"/>
      <c r="AR102" s="397"/>
      <c r="AS102" s="397"/>
      <c r="AT102" s="397"/>
      <c r="AU102" s="397"/>
      <c r="AV102" s="397"/>
      <c r="AW102" s="397"/>
      <c r="AX102" s="397"/>
      <c r="AY102" s="397"/>
      <c r="AZ102" s="397"/>
      <c r="BA102" s="397"/>
      <c r="BB102" s="397"/>
    </row>
    <row r="103" spans="1:54">
      <c r="A103" s="371"/>
      <c r="C103" s="397"/>
      <c r="D103" s="397"/>
      <c r="E103" s="492"/>
      <c r="F103" s="492"/>
      <c r="G103" s="492"/>
      <c r="H103" s="492"/>
      <c r="I103" s="492"/>
      <c r="J103" s="492"/>
      <c r="K103" s="490"/>
      <c r="L103" s="491"/>
      <c r="M103" s="397"/>
      <c r="N103" s="397"/>
      <c r="O103" s="397"/>
      <c r="P103" s="397"/>
      <c r="Q103" s="397"/>
      <c r="R103" s="482"/>
      <c r="S103" s="397"/>
      <c r="T103" s="482"/>
      <c r="U103" s="397"/>
      <c r="V103" s="482"/>
      <c r="W103" s="482"/>
      <c r="X103" s="483"/>
      <c r="Y103" s="483"/>
      <c r="Z103" s="483"/>
      <c r="AA103" s="397"/>
      <c r="AB103" s="397"/>
      <c r="AC103" s="397"/>
      <c r="AD103" s="397"/>
      <c r="AE103" s="397"/>
      <c r="AF103" s="397"/>
      <c r="AG103" s="397"/>
      <c r="AH103" s="397"/>
      <c r="AI103" s="397"/>
      <c r="AJ103" s="397"/>
      <c r="AK103" s="397"/>
      <c r="AL103" s="397"/>
      <c r="AM103" s="397"/>
      <c r="AN103" s="397"/>
      <c r="AO103" s="397"/>
      <c r="AP103" s="397"/>
      <c r="AQ103" s="397"/>
      <c r="AR103" s="397"/>
      <c r="AS103" s="397"/>
      <c r="AT103" s="397"/>
      <c r="AU103" s="397"/>
      <c r="AV103" s="397"/>
      <c r="AW103" s="397"/>
      <c r="AX103" s="397"/>
      <c r="AY103" s="397"/>
      <c r="AZ103" s="397"/>
      <c r="BA103" s="397"/>
      <c r="BB103" s="397"/>
    </row>
    <row r="104" spans="1:54">
      <c r="A104" s="371"/>
      <c r="C104" s="397"/>
      <c r="D104" s="397"/>
      <c r="E104" s="492"/>
      <c r="F104" s="492"/>
      <c r="G104" s="492"/>
      <c r="H104" s="492"/>
      <c r="I104" s="492"/>
      <c r="J104" s="492"/>
      <c r="K104" s="490"/>
      <c r="L104" s="491"/>
      <c r="M104" s="397"/>
      <c r="N104" s="397"/>
      <c r="O104" s="397"/>
      <c r="P104" s="397"/>
      <c r="Q104" s="397"/>
      <c r="R104" s="482"/>
      <c r="S104" s="397"/>
      <c r="T104" s="482"/>
      <c r="U104" s="397"/>
      <c r="V104" s="482"/>
      <c r="W104" s="482"/>
      <c r="X104" s="483"/>
      <c r="Y104" s="483"/>
      <c r="Z104" s="483"/>
      <c r="AA104" s="397"/>
      <c r="AB104" s="397"/>
      <c r="AC104" s="397"/>
      <c r="AD104" s="397"/>
      <c r="AE104" s="397"/>
      <c r="AF104" s="397"/>
      <c r="AG104" s="397"/>
      <c r="AH104" s="397"/>
      <c r="AI104" s="397"/>
      <c r="AJ104" s="397"/>
      <c r="AK104" s="397"/>
      <c r="AL104" s="397"/>
      <c r="AM104" s="397"/>
      <c r="AN104" s="397"/>
      <c r="AO104" s="397"/>
      <c r="AP104" s="397"/>
      <c r="AQ104" s="397"/>
      <c r="AR104" s="397"/>
      <c r="AS104" s="397"/>
      <c r="AT104" s="397"/>
      <c r="AU104" s="397"/>
      <c r="AV104" s="397"/>
      <c r="AW104" s="397"/>
      <c r="AX104" s="397"/>
      <c r="AY104" s="397"/>
      <c r="AZ104" s="397"/>
      <c r="BA104" s="397"/>
      <c r="BB104" s="397"/>
    </row>
    <row r="105" spans="1:54">
      <c r="A105" s="371"/>
      <c r="C105" s="397"/>
      <c r="D105" s="397"/>
      <c r="E105" s="492"/>
      <c r="F105" s="492"/>
      <c r="G105" s="492"/>
      <c r="H105" s="492"/>
      <c r="I105" s="492"/>
      <c r="J105" s="492"/>
      <c r="K105" s="490"/>
      <c r="L105" s="491"/>
      <c r="M105" s="397"/>
      <c r="N105" s="397"/>
      <c r="O105" s="397"/>
      <c r="P105" s="397"/>
      <c r="Q105" s="397"/>
      <c r="R105" s="482"/>
      <c r="S105" s="397"/>
      <c r="T105" s="482"/>
      <c r="U105" s="397"/>
      <c r="V105" s="482"/>
      <c r="W105" s="482"/>
      <c r="X105" s="483"/>
      <c r="Y105" s="483"/>
      <c r="Z105" s="483"/>
      <c r="AA105" s="397"/>
      <c r="AB105" s="397"/>
      <c r="AC105" s="397"/>
      <c r="AD105" s="397"/>
      <c r="AE105" s="397"/>
      <c r="AF105" s="397"/>
      <c r="AG105" s="397"/>
      <c r="AH105" s="397"/>
      <c r="AI105" s="397"/>
      <c r="AJ105" s="397"/>
      <c r="AK105" s="397"/>
      <c r="AL105" s="397"/>
      <c r="AM105" s="397"/>
      <c r="AN105" s="397"/>
      <c r="AO105" s="397"/>
      <c r="AP105" s="397"/>
      <c r="AQ105" s="397"/>
      <c r="AR105" s="397"/>
      <c r="AS105" s="397"/>
      <c r="AT105" s="397"/>
      <c r="AU105" s="397"/>
      <c r="AV105" s="397"/>
      <c r="AW105" s="397"/>
      <c r="AX105" s="397"/>
      <c r="AY105" s="397"/>
      <c r="AZ105" s="397"/>
      <c r="BA105" s="397"/>
      <c r="BB105" s="493"/>
    </row>
    <row r="106" spans="1:54">
      <c r="A106" s="371"/>
      <c r="C106" s="371"/>
      <c r="D106" s="371"/>
      <c r="E106" s="492"/>
      <c r="F106" s="492"/>
      <c r="G106" s="492"/>
      <c r="H106" s="492"/>
      <c r="I106" s="492"/>
      <c r="J106" s="492"/>
      <c r="K106" s="494"/>
      <c r="L106" s="495"/>
      <c r="M106" s="371"/>
      <c r="O106" s="371"/>
      <c r="P106" s="371"/>
      <c r="R106" s="373"/>
      <c r="T106" s="373"/>
      <c r="V106" s="373"/>
      <c r="W106" s="373"/>
      <c r="X106" s="374"/>
      <c r="Y106" s="374"/>
      <c r="Z106" s="374"/>
      <c r="AA106" s="371"/>
      <c r="AB106" s="371"/>
      <c r="AC106" s="371"/>
      <c r="AD106" s="371"/>
      <c r="AE106" s="371"/>
      <c r="AF106" s="371"/>
      <c r="AG106" s="371"/>
      <c r="AH106" s="371"/>
      <c r="AI106" s="371"/>
      <c r="AJ106" s="371"/>
      <c r="AK106" s="371"/>
      <c r="AL106" s="371"/>
      <c r="AM106" s="371"/>
      <c r="AN106" s="371"/>
      <c r="AO106" s="371"/>
      <c r="AP106" s="371"/>
      <c r="AQ106" s="371"/>
      <c r="AR106" s="371"/>
      <c r="AS106" s="371"/>
      <c r="AT106" s="371"/>
      <c r="AU106" s="371"/>
      <c r="AV106" s="371"/>
      <c r="AW106" s="371"/>
      <c r="AX106" s="371"/>
      <c r="AY106" s="371"/>
      <c r="AZ106" s="371"/>
      <c r="BA106" s="371"/>
      <c r="BB106" s="429"/>
    </row>
    <row r="107" spans="1:54">
      <c r="A107" s="371"/>
      <c r="C107" s="371"/>
      <c r="D107" s="371"/>
      <c r="E107" s="492"/>
      <c r="F107" s="492"/>
      <c r="G107" s="492"/>
      <c r="H107" s="492"/>
      <c r="I107" s="492"/>
      <c r="J107" s="492"/>
      <c r="K107" s="494"/>
      <c r="L107" s="495"/>
      <c r="M107" s="371"/>
      <c r="O107" s="371"/>
      <c r="P107" s="371"/>
      <c r="R107" s="373"/>
      <c r="T107" s="373"/>
      <c r="V107" s="373"/>
      <c r="W107" s="373"/>
      <c r="X107" s="374"/>
      <c r="Y107" s="374"/>
      <c r="Z107" s="374"/>
      <c r="AA107" s="371"/>
      <c r="AB107" s="371"/>
      <c r="AC107" s="371"/>
      <c r="AD107" s="371"/>
      <c r="AE107" s="371"/>
      <c r="AF107" s="371"/>
      <c r="AG107" s="371"/>
      <c r="AH107" s="371"/>
      <c r="AI107" s="371"/>
      <c r="AJ107" s="371"/>
      <c r="AK107" s="371"/>
      <c r="AL107" s="371"/>
      <c r="AM107" s="371"/>
      <c r="AN107" s="371"/>
      <c r="AO107" s="371"/>
      <c r="AP107" s="371"/>
      <c r="AQ107" s="371"/>
      <c r="AR107" s="371"/>
      <c r="AS107" s="371"/>
      <c r="AT107" s="371"/>
      <c r="AU107" s="371"/>
      <c r="AV107" s="371"/>
      <c r="AW107" s="371"/>
      <c r="AX107" s="371"/>
      <c r="AY107" s="371"/>
      <c r="AZ107" s="371"/>
      <c r="BA107" s="371"/>
      <c r="BB107" s="429"/>
    </row>
    <row r="108" spans="1:54">
      <c r="A108" s="371"/>
      <c r="C108" s="371"/>
      <c r="D108" s="371"/>
      <c r="E108" s="492"/>
      <c r="F108" s="492"/>
      <c r="G108" s="492"/>
      <c r="H108" s="492"/>
      <c r="I108" s="492"/>
      <c r="J108" s="492"/>
      <c r="K108" s="494"/>
      <c r="L108" s="495"/>
      <c r="M108" s="371"/>
      <c r="O108" s="371"/>
      <c r="P108" s="371"/>
      <c r="R108" s="373"/>
      <c r="T108" s="373"/>
      <c r="V108" s="373"/>
      <c r="W108" s="373"/>
      <c r="X108" s="374"/>
      <c r="Y108" s="374"/>
      <c r="Z108" s="374"/>
      <c r="AA108" s="371"/>
      <c r="AB108" s="371"/>
      <c r="AC108" s="371"/>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1"/>
      <c r="AY108" s="371"/>
      <c r="AZ108" s="371"/>
      <c r="BA108" s="371"/>
      <c r="BB108" s="429"/>
    </row>
    <row r="109" spans="1:54">
      <c r="A109" s="371"/>
      <c r="C109" s="371"/>
      <c r="D109" s="371"/>
      <c r="E109" s="492"/>
      <c r="F109" s="492"/>
      <c r="G109" s="492"/>
      <c r="H109" s="492"/>
      <c r="I109" s="492"/>
      <c r="J109" s="492"/>
      <c r="K109" s="494"/>
      <c r="L109" s="495"/>
      <c r="M109" s="371"/>
      <c r="O109" s="371"/>
      <c r="P109" s="371"/>
      <c r="R109" s="373"/>
      <c r="T109" s="373"/>
      <c r="V109" s="373"/>
      <c r="W109" s="373"/>
      <c r="X109" s="374"/>
      <c r="Y109" s="374"/>
      <c r="Z109" s="374"/>
      <c r="AA109" s="371"/>
      <c r="AB109" s="371"/>
      <c r="AC109" s="371"/>
      <c r="AD109" s="371"/>
      <c r="AE109" s="371"/>
      <c r="AF109" s="371"/>
      <c r="AG109" s="371"/>
      <c r="AH109" s="371"/>
      <c r="AI109" s="371"/>
      <c r="AJ109" s="371"/>
      <c r="AK109" s="371"/>
      <c r="AL109" s="371"/>
      <c r="AM109" s="371"/>
      <c r="AN109" s="371"/>
      <c r="AO109" s="371"/>
      <c r="AP109" s="371"/>
      <c r="AQ109" s="371"/>
      <c r="AR109" s="371"/>
      <c r="AS109" s="371"/>
      <c r="AT109" s="371"/>
      <c r="AU109" s="371"/>
      <c r="AV109" s="371"/>
      <c r="AW109" s="371"/>
      <c r="AX109" s="371"/>
      <c r="AY109" s="371"/>
      <c r="AZ109" s="371"/>
      <c r="BA109" s="371"/>
      <c r="BB109" s="429"/>
    </row>
    <row r="110" spans="1:54">
      <c r="A110" s="371"/>
      <c r="C110" s="371"/>
      <c r="D110" s="371"/>
      <c r="E110" s="492"/>
      <c r="F110" s="492"/>
      <c r="G110" s="492"/>
      <c r="H110" s="492"/>
      <c r="I110" s="492"/>
      <c r="J110" s="492"/>
      <c r="K110" s="494"/>
      <c r="L110" s="495"/>
      <c r="M110" s="371"/>
      <c r="O110" s="371"/>
      <c r="P110" s="371"/>
      <c r="R110" s="373"/>
      <c r="T110" s="373"/>
      <c r="V110" s="373"/>
      <c r="W110" s="373"/>
      <c r="X110" s="374"/>
      <c r="Y110" s="374"/>
      <c r="Z110" s="374"/>
      <c r="AA110" s="371"/>
      <c r="AB110" s="371"/>
      <c r="AC110" s="371"/>
      <c r="AD110" s="371"/>
      <c r="AE110" s="371"/>
      <c r="AF110" s="371"/>
      <c r="AG110" s="371"/>
      <c r="AH110" s="371"/>
      <c r="AI110" s="371"/>
      <c r="AJ110" s="371"/>
      <c r="AK110" s="371"/>
      <c r="AL110" s="371"/>
      <c r="AM110" s="371"/>
      <c r="AN110" s="371"/>
      <c r="AO110" s="371"/>
      <c r="AP110" s="371"/>
      <c r="AQ110" s="371"/>
      <c r="AR110" s="371"/>
      <c r="AS110" s="371"/>
      <c r="AT110" s="371"/>
      <c r="AU110" s="371"/>
      <c r="AV110" s="371"/>
      <c r="AW110" s="371"/>
      <c r="AX110" s="371"/>
      <c r="AY110" s="371"/>
      <c r="AZ110" s="371"/>
      <c r="BA110" s="371"/>
      <c r="BB110" s="429"/>
    </row>
    <row r="111" spans="1:54">
      <c r="E111" s="496"/>
      <c r="F111" s="496"/>
      <c r="G111" s="496"/>
      <c r="H111" s="496"/>
      <c r="I111" s="496"/>
      <c r="J111" s="496"/>
      <c r="K111" s="497"/>
      <c r="L111" s="498"/>
      <c r="BB111" s="429"/>
    </row>
    <row r="112" spans="1:54">
      <c r="E112" s="496"/>
      <c r="F112" s="496"/>
      <c r="G112" s="496"/>
      <c r="H112" s="496"/>
      <c r="I112" s="496"/>
      <c r="J112" s="496"/>
      <c r="K112" s="497"/>
      <c r="L112" s="498"/>
    </row>
    <row r="113" spans="1:54">
      <c r="E113" s="496"/>
      <c r="F113" s="496"/>
      <c r="G113" s="496"/>
      <c r="H113" s="496"/>
      <c r="I113" s="496"/>
      <c r="J113" s="496"/>
      <c r="K113" s="497"/>
      <c r="L113" s="498"/>
    </row>
    <row r="114" spans="1:54">
      <c r="E114" s="496"/>
      <c r="F114" s="496"/>
      <c r="G114" s="496"/>
      <c r="H114" s="496"/>
      <c r="I114" s="496"/>
      <c r="J114" s="496"/>
      <c r="K114" s="497"/>
      <c r="L114" s="498"/>
    </row>
    <row r="115" spans="1:54">
      <c r="E115" s="489"/>
      <c r="F115" s="489"/>
      <c r="G115" s="489"/>
      <c r="H115" s="489"/>
      <c r="I115" s="489"/>
      <c r="J115" s="489"/>
    </row>
    <row r="116" spans="1:54">
      <c r="E116" s="489"/>
      <c r="F116" s="489"/>
      <c r="G116" s="489"/>
      <c r="H116" s="489"/>
      <c r="I116" s="489"/>
      <c r="J116" s="489"/>
    </row>
    <row r="117" spans="1:54" s="500" customFormat="1">
      <c r="A117" s="370"/>
      <c r="B117" s="371"/>
      <c r="C117" s="370"/>
      <c r="D117" s="370"/>
      <c r="E117" s="489"/>
      <c r="F117" s="489"/>
      <c r="G117" s="489"/>
      <c r="H117" s="489"/>
      <c r="I117" s="489"/>
      <c r="J117" s="489"/>
      <c r="L117" s="370"/>
      <c r="M117" s="370"/>
      <c r="N117" s="371"/>
      <c r="O117" s="370"/>
      <c r="P117" s="370"/>
      <c r="Q117" s="371"/>
      <c r="R117" s="460"/>
      <c r="S117" s="371"/>
      <c r="T117" s="460"/>
      <c r="U117" s="371"/>
      <c r="V117" s="460"/>
      <c r="W117" s="460"/>
      <c r="X117" s="499"/>
      <c r="Y117" s="499"/>
      <c r="Z117" s="499"/>
      <c r="AA117" s="370"/>
      <c r="AB117" s="370"/>
      <c r="AC117" s="370"/>
      <c r="AD117" s="370"/>
      <c r="AE117" s="370"/>
      <c r="AF117" s="370"/>
      <c r="AG117" s="370"/>
      <c r="AH117" s="370"/>
      <c r="AI117" s="370"/>
      <c r="AJ117" s="370"/>
      <c r="AK117" s="370"/>
      <c r="AL117" s="370"/>
      <c r="AM117" s="370"/>
      <c r="AN117" s="370"/>
      <c r="AO117" s="370"/>
      <c r="AP117" s="370"/>
      <c r="AQ117" s="370"/>
      <c r="AR117" s="370"/>
      <c r="AS117" s="370"/>
      <c r="AT117" s="370"/>
      <c r="AU117" s="370"/>
      <c r="AV117" s="370"/>
      <c r="AW117" s="370"/>
      <c r="AX117" s="370"/>
      <c r="AY117" s="370"/>
      <c r="AZ117" s="370"/>
      <c r="BA117" s="370"/>
      <c r="BB117" s="370"/>
    </row>
  </sheetData>
  <mergeCells count="64">
    <mergeCell ref="G68:K68"/>
    <mergeCell ref="C76:I76"/>
    <mergeCell ref="C77:I77"/>
    <mergeCell ref="C72:D72"/>
    <mergeCell ref="G72:K72"/>
    <mergeCell ref="C73:D73"/>
    <mergeCell ref="G73:K73"/>
    <mergeCell ref="C74:D74"/>
    <mergeCell ref="G74:K74"/>
    <mergeCell ref="C68:D68"/>
    <mergeCell ref="C69:D69"/>
    <mergeCell ref="C70:D70"/>
    <mergeCell ref="G70:K70"/>
    <mergeCell ref="C71:D71"/>
    <mergeCell ref="G71:K71"/>
    <mergeCell ref="C67:D67"/>
    <mergeCell ref="O49:V49"/>
    <mergeCell ref="C50:D50"/>
    <mergeCell ref="C51:D51"/>
    <mergeCell ref="C52:D52"/>
    <mergeCell ref="C59:D59"/>
    <mergeCell ref="C61:D61"/>
    <mergeCell ref="C62:D62"/>
    <mergeCell ref="C63:D63"/>
    <mergeCell ref="C64:D64"/>
    <mergeCell ref="C65:D65"/>
    <mergeCell ref="C66:D66"/>
    <mergeCell ref="C33:D33"/>
    <mergeCell ref="C34:D34"/>
    <mergeCell ref="M47:M48"/>
    <mergeCell ref="C35:D35"/>
    <mergeCell ref="O47:V48"/>
    <mergeCell ref="C36:D36"/>
    <mergeCell ref="C40:D40"/>
    <mergeCell ref="C41:D41"/>
    <mergeCell ref="C42:D42"/>
    <mergeCell ref="C43:D43"/>
    <mergeCell ref="M43:M44"/>
    <mergeCell ref="O43:V44"/>
    <mergeCell ref="C44:D44"/>
    <mergeCell ref="C45:D45"/>
    <mergeCell ref="C46:D46"/>
    <mergeCell ref="O46:V46"/>
    <mergeCell ref="C29:D29"/>
    <mergeCell ref="C30:D31"/>
    <mergeCell ref="C22:D22"/>
    <mergeCell ref="C2:I2"/>
    <mergeCell ref="C5:V5"/>
    <mergeCell ref="O7:O8"/>
    <mergeCell ref="C19:D19"/>
    <mergeCell ref="C20:D20"/>
    <mergeCell ref="C21:D21"/>
    <mergeCell ref="C23:D23"/>
    <mergeCell ref="C24:D24"/>
    <mergeCell ref="C25:D25"/>
    <mergeCell ref="C27:D27"/>
    <mergeCell ref="C28:D28"/>
    <mergeCell ref="G30:G31"/>
    <mergeCell ref="I30:I31"/>
    <mergeCell ref="AA11:AB11"/>
    <mergeCell ref="C12:D12"/>
    <mergeCell ref="C13:D13"/>
    <mergeCell ref="C17:D17"/>
    <mergeCell ref="C18:D18"/>
  </mergeCells>
  <dataValidations count="9">
    <dataValidation type="list" allowBlank="1" showInputMessage="1" showErrorMessage="1" sqref="V30:V36 V12:V28 I50:I52 I28:I30 I34:I36 I17:I21 R30:R36 R38:R39 V38:V39 R12:R28 I11:I13 I40:I42 I44:I46 I64:I67">
      <formula1>"Y, N"</formula1>
    </dataValidation>
    <dataValidation type="list" allowBlank="1" showInputMessage="1" showErrorMessage="1" sqref="N46:V46">
      <formula1>"Industrial, All others"</formula1>
    </dataValidation>
    <dataValidation allowBlank="1" showInputMessage="1" showErrorMessage="1" promptTitle="PAS 2050:2008 " prompt="Specification for the assessment of the life cycle greenhouse gas emissions of goods and services, BSi" sqref="C44:D44"/>
    <dataValidation allowBlank="1" showInputMessage="1" showErrorMessage="1" promptTitle="ISO 21930:2007" prompt="Sustainability in building construction- Environmental declaration of building products, BSi" sqref="C45:D45"/>
    <dataValidation allowBlank="1" showInputMessage="1" showErrorMessage="1" promptTitle="ISO 14040 &amp; ISO 14044:2006" prompt="Environmental management - Life cycle assessment - Principles and framework &amp; Environmental management - Life cycle assessment - Requirements and guidelines, BSi" sqref="C41:D42"/>
    <dataValidation allowBlank="1" showInputMessage="1" showErrorMessage="1" promptTitle="EN 15978:2011" prompt="Sustainability of construction works - assessment of environmental performance of buildings - calculation method, BSi" sqref="C30"/>
    <dataValidation allowBlank="1" showInputMessage="1" showErrorMessage="1" promptTitle="EN 15804:2012" prompt="Sustainability of construction works - Environmental product declarations - core rules for the product category of construction products, BSi" sqref="C46:D46"/>
    <dataValidation allowBlank="1" showInputMessage="1" showErrorMessage="1" promptTitle="CEN/TR 15941:2010" prompt="Sustainability of construction works - Environmental product declarations - Methodology for selection and use of generic data, BSi" sqref="C35:D35"/>
    <dataValidation allowBlank="1" showErrorMessage="1" sqref="C52:D52"/>
  </dataValidations>
  <pageMargins left="0.70866141732283472" right="0.70866141732283472" top="0.74803149606299213" bottom="0.74803149606299213" header="0.31496062992125984" footer="0.31496062992125984"/>
  <pageSetup paperSize="9" scale="50" orientation="landscape"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Mat01 Calculator</vt:lpstr>
      <vt:lpstr>IMPACT_IES-VE 2013</vt:lpstr>
      <vt:lpstr>Lookups</vt:lpstr>
      <vt:lpstr>Green Guide</vt:lpstr>
      <vt:lpstr>COCON</vt:lpstr>
      <vt:lpstr>E-LICCO</vt:lpstr>
      <vt:lpstr>ELODIE</vt:lpstr>
      <vt:lpstr>360optimi</vt:lpstr>
      <vt:lpstr>MRPI Freetool MPG</vt:lpstr>
      <vt:lpstr>novaEQUER</vt:lpstr>
      <vt:lpstr>Version Control</vt:lpstr>
    </vt:vector>
  </TitlesOfParts>
  <Company>BRE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Doran</dc:creator>
  <cp:lastModifiedBy>IT Services</cp:lastModifiedBy>
  <cp:lastPrinted>2012-12-10T12:03:00Z</cp:lastPrinted>
  <dcterms:created xsi:type="dcterms:W3CDTF">2012-10-01T09:18:46Z</dcterms:created>
  <dcterms:modified xsi:type="dcterms:W3CDTF">2016-03-08T14:28:33Z</dcterms:modified>
</cp:coreProperties>
</file>